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7895" windowHeight="6600" activeTab="1"/>
  </bookViews>
  <sheets>
    <sheet name="Přehled o stavu rozpočtu 2023" sheetId="6" r:id="rId1"/>
    <sheet name="Příloha RO č. 1" sheetId="33" r:id="rId2"/>
    <sheet name="Rozpočtové opatření č. 1" sheetId="32" r:id="rId3"/>
  </sheets>
  <definedNames>
    <definedName name="_xlnm.Print_Titles" localSheetId="0">'Přehled o stavu rozpočtu 2023'!$1:$2</definedName>
    <definedName name="_xlnm.Print_Titles" localSheetId="2">'Rozpočtové opatření č. 1'!$1:$2</definedName>
  </definedNames>
  <calcPr calcId="145621"/>
</workbook>
</file>

<file path=xl/calcChain.xml><?xml version="1.0" encoding="utf-8"?>
<calcChain xmlns="http://schemas.openxmlformats.org/spreadsheetml/2006/main">
  <c r="C29" i="6" l="1"/>
  <c r="C28" i="6"/>
  <c r="I25" i="33" l="1"/>
  <c r="I21" i="33" l="1"/>
  <c r="I4" i="33"/>
  <c r="E18" i="6"/>
  <c r="E14" i="6"/>
  <c r="E6" i="6"/>
  <c r="E10" i="6" s="1"/>
  <c r="J55" i="33" l="1"/>
  <c r="J40" i="33"/>
  <c r="J41" i="33"/>
  <c r="J42" i="33"/>
  <c r="J43" i="33"/>
  <c r="J44" i="33"/>
  <c r="J45" i="33"/>
  <c r="J46" i="33"/>
  <c r="J47" i="33"/>
  <c r="J48" i="33"/>
  <c r="J49" i="33"/>
  <c r="J50" i="33"/>
  <c r="J51" i="33"/>
  <c r="J52" i="33"/>
  <c r="J53" i="33"/>
  <c r="J54" i="33"/>
  <c r="J39" i="33"/>
  <c r="I55" i="33"/>
  <c r="H55" i="33"/>
  <c r="I45" i="33"/>
  <c r="I46" i="33"/>
  <c r="I47" i="33"/>
  <c r="I48" i="33"/>
  <c r="I49" i="33"/>
  <c r="I50" i="33"/>
  <c r="I51" i="33"/>
  <c r="I52" i="33"/>
  <c r="I53" i="33"/>
  <c r="I54" i="33"/>
  <c r="I44" i="33"/>
  <c r="I43" i="33"/>
  <c r="I42" i="33"/>
  <c r="I41" i="33"/>
  <c r="I40" i="33"/>
  <c r="J32" i="33"/>
  <c r="I32" i="33"/>
  <c r="H32" i="33"/>
  <c r="J31" i="33"/>
  <c r="J26" i="33"/>
  <c r="J25" i="33"/>
  <c r="I24" i="33"/>
  <c r="H24" i="33"/>
  <c r="H25" i="33" s="1"/>
  <c r="J23" i="33"/>
  <c r="J22" i="33"/>
  <c r="J21" i="33"/>
  <c r="J19" i="33"/>
  <c r="H12" i="33"/>
  <c r="G12" i="33"/>
  <c r="F12" i="33"/>
  <c r="E12" i="33"/>
  <c r="I11" i="33"/>
  <c r="J11" i="33" s="1"/>
  <c r="I10" i="33"/>
  <c r="J10" i="33" s="1"/>
  <c r="I9" i="33"/>
  <c r="J9" i="33" s="1"/>
  <c r="J4" i="33"/>
  <c r="G55" i="33"/>
  <c r="G32" i="33"/>
  <c r="F32" i="33"/>
  <c r="E32" i="33"/>
  <c r="G24" i="33"/>
  <c r="F24" i="33"/>
  <c r="E24" i="33"/>
  <c r="D29" i="6"/>
  <c r="D28" i="6"/>
  <c r="D40" i="6" s="1"/>
  <c r="E36" i="6"/>
  <c r="E35" i="6"/>
  <c r="M10" i="32"/>
  <c r="L10" i="32"/>
  <c r="J20" i="33" l="1"/>
  <c r="J24" i="33" s="1"/>
  <c r="I34" i="33" s="1"/>
  <c r="J12" i="33"/>
  <c r="I14" i="33" s="1"/>
  <c r="I12" i="33"/>
  <c r="D37" i="6"/>
  <c r="C33" i="6" l="1"/>
  <c r="E33" i="6" s="1"/>
  <c r="C34" i="6"/>
  <c r="E34" i="6" s="1"/>
  <c r="E37" i="6" l="1"/>
  <c r="C37" i="6" l="1"/>
  <c r="E24" i="6"/>
  <c r="E29" i="6" l="1"/>
  <c r="E41" i="6" s="1"/>
  <c r="D41" i="6"/>
  <c r="D42" i="6" s="1"/>
  <c r="D30" i="6"/>
  <c r="C41" i="6"/>
  <c r="C30" i="6" l="1"/>
  <c r="E28" i="6"/>
  <c r="C40" i="6"/>
  <c r="C42" i="6" s="1"/>
  <c r="E30" i="6" l="1"/>
  <c r="E40" i="6"/>
  <c r="E42" i="6" s="1"/>
</calcChain>
</file>

<file path=xl/sharedStrings.xml><?xml version="1.0" encoding="utf-8"?>
<sst xmlns="http://schemas.openxmlformats.org/spreadsheetml/2006/main" count="217" uniqueCount="137">
  <si>
    <t>I. ROZPOČTOVÉ PŘÍJMY</t>
  </si>
  <si>
    <t>Paragraf</t>
  </si>
  <si>
    <t>Položka</t>
  </si>
  <si>
    <t>Text</t>
  </si>
  <si>
    <t>0000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</si>
  <si>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</si>
  <si>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</si>
  <si>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</si>
  <si>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</si>
  <si>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</si>
  <si>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</si>
  <si>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</si>
  <si>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</si>
  <si>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</si>
  <si>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</si>
  <si>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</si>
  <si>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</si>
  <si>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</si>
  <si>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Všeobecná veřejná správa a služby</t>
  </si>
  <si>
    <t>FINANCOVÁNÍ</t>
  </si>
  <si>
    <t>Zpracovala : Pavlína Minářová</t>
  </si>
  <si>
    <t>5xxx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</si>
  <si>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</si>
  <si>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</si>
  <si>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</si>
  <si>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</si>
  <si>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</si>
  <si>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</si>
  <si>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</si>
  <si>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</si>
  <si>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</si>
  <si>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</si>
  <si>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</si>
  <si>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</si>
  <si>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</si>
  <si>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</si>
  <si>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</si>
  <si>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</si>
  <si>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</si>
  <si>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</si>
  <si>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</si>
  <si>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</si>
  <si>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</si>
  <si>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</si>
  <si>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</si>
  <si>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</si>
  <si>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</si>
  <si>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t>8124</t>
  </si>
  <si>
    <t>Uhrazené splátky dlouhod. přijatých půjček (-)</t>
  </si>
  <si>
    <t>VÝDAJE vč. FINANCOVÁNÍ CELKEM</t>
  </si>
  <si>
    <t xml:space="preserve">Odvětvové třídění RS </t>
  </si>
  <si>
    <t>103x</t>
  </si>
  <si>
    <t>3xxx</t>
  </si>
  <si>
    <t>Služby pro obyvatelstvo</t>
  </si>
  <si>
    <t>FINANCOVÁNÍ CELKEM CELKEM</t>
  </si>
  <si>
    <t>2xxx</t>
  </si>
  <si>
    <t>Průmyslová a ostatní odvětví hospodářství</t>
  </si>
  <si>
    <t>pol. 8123</t>
  </si>
  <si>
    <t>Součást výše uvedeného odvětvové třídění RS.</t>
  </si>
  <si>
    <t>Neinvestiční příspěvky zřízeným přísp.org.</t>
  </si>
  <si>
    <t>Příjemce - účel</t>
  </si>
  <si>
    <t>Neinvestiční transfery krajům</t>
  </si>
  <si>
    <t>ROZPOČET na ROK 2023</t>
  </si>
  <si>
    <t>Úpravený rozpočet 2022</t>
  </si>
  <si>
    <t>Stav k 31.12.2022 (skutečnost)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</si>
  <si>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22.03.2023: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</si>
  <si>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22.03.2023: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</si>
  <si>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22.03.2023: </t>
    </r>
  </si>
  <si>
    <t>Rozpočet  schválený 2023</t>
  </si>
  <si>
    <t>PŘÍJMY 2023 celkem (+)</t>
  </si>
  <si>
    <t>VÝDAJE 2023 celkem (-)</t>
  </si>
  <si>
    <t>6xxx</t>
  </si>
  <si>
    <t>Neinvestiční výdaje (5xxx)</t>
  </si>
  <si>
    <t>Investiční výdaje (6xxx)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</si>
  <si>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ZMě Štíty dne 22.03.2023: </t>
    </r>
  </si>
  <si>
    <t>Svaz knihovníků a informačních pracovníků - členský příspěvek 2023</t>
  </si>
  <si>
    <t>TJ SOKOL Štíty, spolek - transfery na činnost roku 2023</t>
  </si>
  <si>
    <t>Pardubický kraj - příspěvek na dopravní obslužnost na rok 2023</t>
  </si>
  <si>
    <t>Crhovská chasa - na pořádání spol., kultur. a sport. akcí v roce 2023</t>
  </si>
  <si>
    <t>Klub seniorů Štíty, z.s. - na poř. přednášek, kult.akcí, ... v roce 2023</t>
  </si>
  <si>
    <t>Asociace turistických informačních center - člen.příspěvek na rok 2023</t>
  </si>
  <si>
    <t>Sdružení místních samospráv ČR, z. s. - členský příspěvek na rok 2023</t>
  </si>
  <si>
    <r>
      <t xml:space="preserve">Bezpečnost státu a právní ochrana </t>
    </r>
    <r>
      <rPr>
        <sz val="6"/>
        <rFont val="Times New Roman"/>
        <family val="1"/>
        <charset val="238"/>
      </rPr>
      <t xml:space="preserve">(ochrana obyvatelstva, požární ochrana a IZS apod.) </t>
    </r>
  </si>
  <si>
    <r>
      <rPr>
        <b/>
        <sz val="9"/>
        <color theme="1"/>
        <rFont val="Times New Roman"/>
        <family val="1"/>
        <charset val="238"/>
      </rPr>
      <t>VÝDAJE - ZÁVAZNÝ UKAZATEL - odvětvové třídění RS</t>
    </r>
    <r>
      <rPr>
        <sz val="9"/>
        <color theme="1"/>
        <rFont val="Times New Roman"/>
        <family val="1"/>
        <charset val="238"/>
      </rPr>
      <t xml:space="preserve"> v rozsahu dle výše uvedeného třídění + </t>
    </r>
    <r>
      <rPr>
        <b/>
        <sz val="9"/>
        <color theme="1"/>
        <rFont val="Times New Roman"/>
        <family val="1"/>
        <charset val="238"/>
      </rPr>
      <t>"Finanční vztahy k jiným osobám"</t>
    </r>
  </si>
  <si>
    <r>
      <rPr>
        <b/>
        <sz val="12"/>
        <color theme="1"/>
        <rFont val="Times New Roman"/>
        <family val="1"/>
        <charset val="238"/>
      </rPr>
      <t>Finanční vztahy k jiným osobám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7"/>
        <color theme="1"/>
        <rFont val="Times New Roman"/>
        <family val="1"/>
        <charset val="238"/>
      </rPr>
      <t>(vč. příspěvků a dotací příspěvkové organizaci)</t>
    </r>
    <r>
      <rPr>
        <b/>
        <sz val="10"/>
        <color theme="1"/>
        <rFont val="Times New Roman"/>
        <family val="1"/>
        <charset val="238"/>
      </rPr>
      <t xml:space="preserve"> - ZÁVAZNÝ UKAZATEL ROZPOČTU</t>
    </r>
  </si>
  <si>
    <r>
      <t xml:space="preserve">Neinvestiční transfery krajům </t>
    </r>
    <r>
      <rPr>
        <b/>
        <sz val="6"/>
        <rFont val="Times New Roman"/>
        <family val="1"/>
        <charset val="238"/>
      </rPr>
      <t>ZJ 035</t>
    </r>
  </si>
  <si>
    <t>KIDSOK - příspěvek na dopravní obslužnost na rok 2023</t>
  </si>
  <si>
    <t>Mikroregion Zábřežsko - členský příspěvek za rok 2023</t>
  </si>
  <si>
    <t>MAS Horní Pomoraví, o.p.s. - členský příspěvek v za rok 2023</t>
  </si>
  <si>
    <t>SVOL, komora obecních lesů - členský příspěvek na rok 2023</t>
  </si>
  <si>
    <t>SDRUŽENÍ CESTOVNÍHO RUCHU Jeseníky - člen.příspěvek na rok 2023</t>
  </si>
  <si>
    <t>ZŠ a MŠ Štíty - příspěvek na provoz ZŠ  a MŠ od zřizovatele na rok 2023</t>
  </si>
  <si>
    <t>Město Zábřeh - za řešení přestupků roku 2023</t>
  </si>
  <si>
    <t>SH ČMS - Sbor dobrovolných hasičů Heroltice - finanční dar na dofinancování nákupu vybavení SDH Heroltice v roce 2023</t>
  </si>
  <si>
    <t>ZŠ a SŠ Pomněnka o.p.s. - finanční příspěvek na rok 2023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</si>
  <si>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</si>
  <si>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</si>
  <si>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</si>
  <si>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</si>
  <si>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</si>
  <si>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</si>
  <si>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</si>
  <si>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</si>
  <si>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</si>
  <si>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</si>
  <si>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</si>
  <si>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</si>
  <si>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</si>
  <si>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</si>
  <si>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</si>
  <si>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</si>
  <si>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</si>
  <si>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</si>
  <si>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104513013</t>
  </si>
  <si>
    <t>Účelová neinvestiční dotace na VPP za 3/2022 - evropský podíl 82,38% (EU)</t>
  </si>
  <si>
    <t>003xxx</t>
  </si>
  <si>
    <t>VPP - výdaje hrazené z účelové neinvestiční dotace (EU)</t>
  </si>
  <si>
    <t>104113013</t>
  </si>
  <si>
    <t>Účelová neinvestiční dotace na VPP za 3/2022 - národní podíl 17,62% (SR)</t>
  </si>
  <si>
    <t>231</t>
  </si>
  <si>
    <t>0</t>
  </si>
  <si>
    <t>VPP - výdaje hrazené z účelové neinvestiční dotace (SR)</t>
  </si>
  <si>
    <t>Celkem</t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</si>
  <si>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</si>
  <si>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</si>
  <si>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</si>
  <si>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 xml:space="preserve">·  </t>
    </r>
    <r>
      <rPr>
        <b/>
        <sz val="10"/>
        <color indexed="18"/>
        <rFont val="Arial"/>
        <family val="2"/>
        <charset val="238"/>
      </rPr>
      <t xml:space="preserve">Změny rozpočtu - dotační prostředky (účelové prostředky) </t>
    </r>
    <r>
      <rPr>
        <b/>
        <sz val="8"/>
        <color indexed="18"/>
        <rFont val="Arial"/>
        <family val="2"/>
        <charset val="238"/>
      </rPr>
      <t>vč. vazeb na dotační prostředky:</t>
    </r>
  </si>
  <si>
    <t>Rozpočtové změny 2023</t>
  </si>
  <si>
    <t>Rozpočet upravený 2023</t>
  </si>
  <si>
    <t>ROZPOČTOVÉ OPATŘENÍ aktuální</t>
  </si>
  <si>
    <t>¯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</si>
  <si>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Times New Roman"/>
        <family val="1"/>
        <charset val="238"/>
      </rPr>
      <t>Poznámka: (-) = úspora</t>
    </r>
  </si>
  <si>
    <t>RO č. 1/2023</t>
  </si>
  <si>
    <t>Rozpočtové změny 2023 celkem</t>
  </si>
  <si>
    <t>ROZPOČET UPRAVENÝ na ROK 2023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</si>
  <si>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1/2023 - RMě Štíty č. 13 dne 19.04.2023: </t>
    </r>
  </si>
  <si>
    <t>RS (Změna - snížení) Neinvestiční dotace na VEŘEJNĚ PROSPĚŠNÉ PRÁCE (VPP) - dotace EU a SR - Úřad práce Šumperk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</si>
</sst>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9"/>
      <name val="Times New Roman"/>
      <family val="1"/>
      <charset val="238"/>
    </font>
    <font>
      <sz val="11"/>
      <name val="Calibri"/>
      <family val="2"/>
      <scheme val="minor"/>
    </font>
    <font>
      <b/>
      <sz val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indexed="18"/>
      <name val="Arial"/>
      <family val="2"/>
      <charset val="238"/>
    </font>
    <font>
      <i/>
      <sz val="8"/>
      <color theme="1"/>
      <name val="Calibri"/>
      <family val="2"/>
      <scheme val="minor"/>
    </font>
    <font>
      <sz val="7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b/>
      <u/>
      <sz val="12.5"/>
      <color rgb="FF000080"/>
      <name val="Times New Roman"/>
      <family val="1"/>
      <charset val="238"/>
    </font>
    <font>
      <b/>
      <sz val="10.5"/>
      <color rgb="FF00008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2.5"/>
      <color rgb="FFFF0000"/>
      <name val="Times New Roman"/>
      <family val="1"/>
      <charset val="238"/>
    </font>
    <font>
      <b/>
      <u/>
      <sz val="12.5"/>
      <name val="Times New Roman"/>
      <family val="1"/>
      <charset val="238"/>
    </font>
    <font>
      <b/>
      <u/>
      <sz val="7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i/>
      <sz val="6"/>
      <color rgb="FF000000"/>
      <name val="Times New Roman"/>
      <family val="1"/>
      <charset val="238"/>
    </font>
    <font>
      <b/>
      <i/>
      <sz val="6"/>
      <name val="Times New Roman"/>
      <family val="1"/>
      <charset val="238"/>
    </font>
    <font>
      <b/>
      <i/>
      <sz val="7.5"/>
      <name val="Times New Roman"/>
      <family val="1"/>
      <charset val="238"/>
    </font>
    <font>
      <b/>
      <sz val="7.5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.65"/>
      <color indexed="1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b/>
      <sz val="8.5"/>
      <name val="Times New Roman"/>
      <family val="1"/>
      <charset val="238"/>
    </font>
    <font>
      <i/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8.9499999999999993"/>
      <name val="Times New Roman"/>
      <family val="1"/>
      <charset val="238"/>
    </font>
    <font>
      <sz val="8.9499999999999993"/>
      <name val="Times New Roman"/>
      <family val="1"/>
      <charset val="238"/>
    </font>
    <font>
      <sz val="8.9499999999999993"/>
      <color rgb="FFFF0000"/>
      <name val="Times New Roman"/>
      <family val="1"/>
      <charset val="238"/>
    </font>
    <font>
      <b/>
      <sz val="8"/>
      <color rgb="FF000080"/>
      <name val="Times New Roman"/>
      <family val="1"/>
      <charset val="238"/>
    </font>
    <font>
      <b/>
      <sz val="9"/>
      <color rgb="FF00008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6"/>
      <name val="Times New Roman"/>
      <family val="1"/>
      <charset val="238"/>
    </font>
    <font>
      <sz val="10"/>
      <name val="Arial"/>
      <family val="2"/>
      <charset val="238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7"/>
      <name val="Symbol"/>
      <family val="1"/>
      <charset val="2"/>
    </font>
    <font>
      <b/>
      <sz val="14"/>
      <color theme="1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5"/>
      <color rgb="FF000000"/>
      <name val="Times New Roman"/>
      <family val="1"/>
      <charset val="238"/>
    </font>
    <font>
      <sz val="1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47"/>
      </patternFill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CD5B5"/>
      </patternFill>
    </fill>
  </fills>
  <borders count="13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hair">
        <color indexed="64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hair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0" fillId="0" borderId="0"/>
    <xf numFmtId="0" fontId="1" fillId="0" borderId="0"/>
    <xf numFmtId="0" fontId="41" fillId="0" borderId="0"/>
    <xf numFmtId="0" fontId="80" fillId="0" borderId="0"/>
    <xf numFmtId="0" fontId="2" fillId="0" borderId="0"/>
    <xf numFmtId="0" fontId="94" fillId="0" borderId="0"/>
  </cellStyleXfs>
  <cellXfs count="305">
    <xf numFmtId="0" fontId="0" fillId="0" borderId="0" xfId="0"/>
    <xf numFmtId="0" fontId="2" fillId="0" borderId="0" xfId="1"/>
    <xf numFmtId="0" fontId="8" fillId="0" borderId="0" xfId="0" applyFont="1"/>
    <xf numFmtId="0" fontId="10" fillId="0" borderId="0" xfId="0" applyFont="1"/>
    <xf numFmtId="2" fontId="11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2" fillId="0" borderId="0" xfId="0" applyNumberFormat="1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65" fontId="15" fillId="0" borderId="0" xfId="0" applyNumberFormat="1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justify" vertical="center"/>
    </xf>
    <xf numFmtId="0" fontId="20" fillId="0" borderId="0" xfId="0" applyFont="1" applyFill="1" applyAlignment="1" applyProtection="1">
      <alignment vertical="center"/>
    </xf>
    <xf numFmtId="165" fontId="12" fillId="5" borderId="12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justify" vertical="center"/>
    </xf>
    <xf numFmtId="165" fontId="12" fillId="5" borderId="0" xfId="0" applyNumberFormat="1" applyFont="1" applyFill="1" applyAlignment="1" applyProtection="1">
      <alignment vertical="center"/>
    </xf>
    <xf numFmtId="165" fontId="12" fillId="5" borderId="0" xfId="0" applyNumberFormat="1" applyFont="1" applyFill="1" applyProtection="1"/>
    <xf numFmtId="3" fontId="26" fillId="6" borderId="13" xfId="0" applyNumberFormat="1" applyFont="1" applyFill="1" applyBorder="1" applyAlignment="1" applyProtection="1">
      <alignment horizontal="center" vertical="center" wrapText="1"/>
    </xf>
    <xf numFmtId="165" fontId="29" fillId="5" borderId="15" xfId="0" applyNumberFormat="1" applyFont="1" applyFill="1" applyBorder="1" applyAlignment="1" applyProtection="1">
      <alignment vertical="center" wrapText="1"/>
    </xf>
    <xf numFmtId="165" fontId="29" fillId="5" borderId="16" xfId="0" applyNumberFormat="1" applyFont="1" applyFill="1" applyBorder="1" applyAlignment="1" applyProtection="1">
      <alignment vertical="center" wrapText="1"/>
    </xf>
    <xf numFmtId="165" fontId="23" fillId="6" borderId="13" xfId="0" applyNumberFormat="1" applyFont="1" applyFill="1" applyBorder="1" applyAlignment="1" applyProtection="1">
      <alignment vertical="center" wrapText="1"/>
    </xf>
    <xf numFmtId="0" fontId="30" fillId="0" borderId="12" xfId="0" applyFont="1" applyFill="1" applyBorder="1" applyAlignment="1" applyProtection="1">
      <alignment horizontal="center" vertical="center"/>
    </xf>
    <xf numFmtId="0" fontId="31" fillId="5" borderId="0" xfId="0" applyFont="1" applyFill="1" applyAlignment="1" applyProtection="1">
      <alignment horizontal="center" vertical="center"/>
    </xf>
    <xf numFmtId="0" fontId="29" fillId="0" borderId="6" xfId="0" applyFont="1" applyFill="1" applyBorder="1" applyAlignment="1" applyProtection="1">
      <alignment vertical="center"/>
    </xf>
    <xf numFmtId="0" fontId="29" fillId="0" borderId="17" xfId="0" applyFont="1" applyFill="1" applyBorder="1" applyAlignment="1" applyProtection="1">
      <alignment vertical="center" wrapText="1"/>
    </xf>
    <xf numFmtId="165" fontId="29" fillId="5" borderId="18" xfId="0" applyNumberFormat="1" applyFont="1" applyFill="1" applyBorder="1" applyAlignment="1" applyProtection="1">
      <alignment horizontal="right" vertical="center" wrapText="1"/>
    </xf>
    <xf numFmtId="0" fontId="29" fillId="0" borderId="10" xfId="0" applyFont="1" applyFill="1" applyBorder="1" applyAlignment="1" applyProtection="1">
      <alignment vertical="center"/>
    </xf>
    <xf numFmtId="0" fontId="29" fillId="0" borderId="19" xfId="0" applyFont="1" applyFill="1" applyBorder="1" applyAlignment="1" applyProtection="1">
      <alignment vertical="center" wrapText="1"/>
    </xf>
    <xf numFmtId="165" fontId="29" fillId="0" borderId="14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Alignment="1" applyProtection="1">
      <alignment vertical="center"/>
    </xf>
    <xf numFmtId="166" fontId="29" fillId="0" borderId="0" xfId="0" applyNumberFormat="1" applyFont="1" applyFill="1" applyAlignment="1" applyProtection="1">
      <alignment vertical="center"/>
    </xf>
    <xf numFmtId="166" fontId="5" fillId="0" borderId="0" xfId="0" applyNumberFormat="1" applyFont="1" applyFill="1" applyAlignment="1" applyProtection="1">
      <alignment vertical="center"/>
    </xf>
    <xf numFmtId="165" fontId="29" fillId="5" borderId="20" xfId="0" applyNumberFormat="1" applyFont="1" applyFill="1" applyBorder="1" applyAlignment="1" applyProtection="1">
      <alignment vertical="center" wrapText="1"/>
    </xf>
    <xf numFmtId="165" fontId="29" fillId="5" borderId="21" xfId="0" applyNumberFormat="1" applyFont="1" applyFill="1" applyBorder="1" applyAlignment="1" applyProtection="1">
      <alignment vertical="center" wrapText="1"/>
    </xf>
    <xf numFmtId="165" fontId="23" fillId="6" borderId="13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Alignment="1" applyProtection="1">
      <alignment vertical="center"/>
    </xf>
    <xf numFmtId="0" fontId="0" fillId="4" borderId="0" xfId="0" applyFill="1"/>
    <xf numFmtId="0" fontId="43" fillId="0" borderId="0" xfId="0" applyFont="1"/>
    <xf numFmtId="0" fontId="49" fillId="0" borderId="0" xfId="0" applyFont="1"/>
    <xf numFmtId="2" fontId="47" fillId="0" borderId="0" xfId="0" applyNumberFormat="1" applyFont="1" applyAlignment="1">
      <alignment horizontal="left" vertical="center"/>
    </xf>
    <xf numFmtId="2" fontId="50" fillId="0" borderId="0" xfId="0" applyNumberFormat="1" applyFont="1" applyAlignment="1">
      <alignment horizontal="left" vertical="center"/>
    </xf>
    <xf numFmtId="2" fontId="51" fillId="0" borderId="0" xfId="0" applyNumberFormat="1" applyFont="1" applyAlignment="1">
      <alignment horizontal="left" vertical="center"/>
    </xf>
    <xf numFmtId="164" fontId="52" fillId="0" borderId="0" xfId="0" applyNumberFormat="1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164" fontId="53" fillId="0" borderId="0" xfId="1" applyNumberFormat="1" applyFont="1" applyAlignment="1">
      <alignment vertical="center"/>
    </xf>
    <xf numFmtId="0" fontId="60" fillId="0" borderId="0" xfId="1" applyFont="1"/>
    <xf numFmtId="49" fontId="29" fillId="0" borderId="0" xfId="3" applyNumberFormat="1" applyFont="1" applyAlignment="1">
      <alignment vertical="center" wrapText="1"/>
    </xf>
    <xf numFmtId="164" fontId="44" fillId="0" borderId="0" xfId="3" applyNumberFormat="1" applyFont="1" applyAlignment="1">
      <alignment horizontal="right" vertical="center" wrapText="1"/>
    </xf>
    <xf numFmtId="164" fontId="63" fillId="0" borderId="0" xfId="3" applyNumberFormat="1" applyFont="1" applyAlignment="1">
      <alignment vertical="center"/>
    </xf>
    <xf numFmtId="164" fontId="26" fillId="0" borderId="0" xfId="3" applyNumberFormat="1" applyFont="1" applyAlignment="1">
      <alignment vertical="center" wrapText="1"/>
    </xf>
    <xf numFmtId="165" fontId="5" fillId="5" borderId="18" xfId="0" applyNumberFormat="1" applyFont="1" applyFill="1" applyBorder="1" applyAlignment="1" applyProtection="1">
      <alignment horizontal="right" vertical="center" wrapText="1"/>
    </xf>
    <xf numFmtId="0" fontId="67" fillId="0" borderId="0" xfId="0" applyFont="1"/>
    <xf numFmtId="165" fontId="5" fillId="5" borderId="18" xfId="0" applyNumberFormat="1" applyFont="1" applyFill="1" applyBorder="1" applyAlignment="1" applyProtection="1">
      <alignment vertical="center" wrapText="1"/>
    </xf>
    <xf numFmtId="2" fontId="54" fillId="2" borderId="11" xfId="0" applyNumberFormat="1" applyFont="1" applyFill="1" applyBorder="1" applyAlignment="1">
      <alignment horizontal="left" vertical="center" wrapText="1"/>
    </xf>
    <xf numFmtId="2" fontId="56" fillId="2" borderId="43" xfId="0" applyNumberFormat="1" applyFont="1" applyFill="1" applyBorder="1" applyAlignment="1">
      <alignment horizontal="center" vertical="center" wrapText="1"/>
    </xf>
    <xf numFmtId="49" fontId="68" fillId="4" borderId="35" xfId="0" applyNumberFormat="1" applyFont="1" applyFill="1" applyBorder="1" applyAlignment="1">
      <alignment horizontal="left" vertical="center"/>
    </xf>
    <xf numFmtId="2" fontId="69" fillId="4" borderId="40" xfId="0" applyNumberFormat="1" applyFont="1" applyFill="1" applyBorder="1" applyAlignment="1">
      <alignment horizontal="left" vertical="center"/>
    </xf>
    <xf numFmtId="164" fontId="5" fillId="4" borderId="22" xfId="0" applyNumberFormat="1" applyFont="1" applyFill="1" applyBorder="1" applyAlignment="1">
      <alignment horizontal="right" vertical="center"/>
    </xf>
    <xf numFmtId="164" fontId="61" fillId="4" borderId="36" xfId="0" applyNumberFormat="1" applyFont="1" applyFill="1" applyBorder="1" applyAlignment="1">
      <alignment horizontal="right" vertical="center"/>
    </xf>
    <xf numFmtId="49" fontId="68" fillId="4" borderId="6" xfId="0" applyNumberFormat="1" applyFont="1" applyFill="1" applyBorder="1" applyAlignment="1">
      <alignment horizontal="left" vertical="center"/>
    </xf>
    <xf numFmtId="2" fontId="69" fillId="4" borderId="17" xfId="0" applyNumberFormat="1" applyFont="1" applyFill="1" applyBorder="1" applyAlignment="1">
      <alignment vertical="center"/>
    </xf>
    <xf numFmtId="2" fontId="69" fillId="4" borderId="47" xfId="0" applyNumberFormat="1" applyFont="1" applyFill="1" applyBorder="1" applyAlignment="1">
      <alignment vertical="center"/>
    </xf>
    <xf numFmtId="2" fontId="69" fillId="4" borderId="41" xfId="0" applyNumberFormat="1" applyFont="1" applyFill="1" applyBorder="1" applyAlignment="1">
      <alignment horizontal="left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61" fillId="4" borderId="8" xfId="0" applyNumberFormat="1" applyFont="1" applyFill="1" applyBorder="1" applyAlignment="1">
      <alignment horizontal="right" vertical="center"/>
    </xf>
    <xf numFmtId="2" fontId="70" fillId="4" borderId="47" xfId="0" applyNumberFormat="1" applyFont="1" applyFill="1" applyBorder="1" applyAlignment="1">
      <alignment vertical="center"/>
    </xf>
    <xf numFmtId="2" fontId="70" fillId="4" borderId="41" xfId="0" applyNumberFormat="1" applyFont="1" applyFill="1" applyBorder="1" applyAlignment="1">
      <alignment horizontal="left" vertical="center"/>
    </xf>
    <xf numFmtId="49" fontId="68" fillId="4" borderId="33" xfId="0" applyNumberFormat="1" applyFont="1" applyFill="1" applyBorder="1" applyAlignment="1">
      <alignment horizontal="left" vertical="center"/>
    </xf>
    <xf numFmtId="2" fontId="69" fillId="4" borderId="42" xfId="0" applyNumberFormat="1" applyFont="1" applyFill="1" applyBorder="1" applyAlignment="1">
      <alignment horizontal="left" vertical="center"/>
    </xf>
    <xf numFmtId="164" fontId="5" fillId="4" borderId="9" xfId="0" applyNumberFormat="1" applyFont="1" applyFill="1" applyBorder="1" applyAlignment="1">
      <alignment horizontal="right" vertical="center"/>
    </xf>
    <xf numFmtId="164" fontId="61" fillId="4" borderId="34" xfId="0" applyNumberFormat="1" applyFont="1" applyFill="1" applyBorder="1" applyAlignment="1">
      <alignment horizontal="right" vertical="center"/>
    </xf>
    <xf numFmtId="164" fontId="71" fillId="10" borderId="30" xfId="0" applyNumberFormat="1" applyFont="1" applyFill="1" applyBorder="1" applyAlignment="1">
      <alignment vertical="center" wrapText="1"/>
    </xf>
    <xf numFmtId="164" fontId="72" fillId="10" borderId="38" xfId="0" applyNumberFormat="1" applyFont="1" applyFill="1" applyBorder="1" applyAlignment="1">
      <alignment vertical="center" wrapText="1"/>
    </xf>
    <xf numFmtId="164" fontId="72" fillId="4" borderId="0" xfId="0" applyNumberFormat="1" applyFont="1" applyFill="1" applyBorder="1" applyAlignment="1">
      <alignment vertical="center" wrapText="1"/>
    </xf>
    <xf numFmtId="164" fontId="71" fillId="4" borderId="0" xfId="0" applyNumberFormat="1" applyFont="1" applyFill="1" applyBorder="1" applyAlignment="1">
      <alignment vertical="center" wrapText="1"/>
    </xf>
    <xf numFmtId="2" fontId="54" fillId="2" borderId="26" xfId="0" applyNumberFormat="1" applyFont="1" applyFill="1" applyBorder="1" applyAlignment="1">
      <alignment horizontal="left" vertical="center" wrapText="1"/>
    </xf>
    <xf numFmtId="164" fontId="29" fillId="6" borderId="22" xfId="3" applyNumberFormat="1" applyFont="1" applyFill="1" applyBorder="1" applyAlignment="1">
      <alignment vertical="center" wrapText="1"/>
    </xf>
    <xf numFmtId="164" fontId="61" fillId="6" borderId="36" xfId="3" applyNumberFormat="1" applyFont="1" applyFill="1" applyBorder="1" applyAlignment="1">
      <alignment vertical="center"/>
    </xf>
    <xf numFmtId="0" fontId="48" fillId="4" borderId="0" xfId="0" applyFont="1" applyFill="1" applyBorder="1" applyAlignment="1">
      <alignment vertical="center" wrapText="1"/>
    </xf>
    <xf numFmtId="164" fontId="61" fillId="4" borderId="0" xfId="0" applyNumberFormat="1" applyFont="1" applyFill="1" applyBorder="1" applyAlignment="1">
      <alignment horizontal="right" vertical="center" wrapText="1"/>
    </xf>
    <xf numFmtId="2" fontId="74" fillId="0" borderId="0" xfId="0" applyNumberFormat="1" applyFont="1" applyAlignment="1">
      <alignment vertical="center"/>
    </xf>
    <xf numFmtId="2" fontId="49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53" fillId="0" borderId="0" xfId="0" applyNumberFormat="1" applyFont="1" applyAlignment="1">
      <alignment vertical="center"/>
    </xf>
    <xf numFmtId="2" fontId="77" fillId="0" borderId="0" xfId="0" applyNumberFormat="1" applyFont="1" applyAlignment="1">
      <alignment vertical="center"/>
    </xf>
    <xf numFmtId="164" fontId="66" fillId="0" borderId="0" xfId="0" applyNumberFormat="1" applyFont="1" applyAlignment="1">
      <alignment vertical="center"/>
    </xf>
    <xf numFmtId="164" fontId="78" fillId="0" borderId="0" xfId="0" applyNumberFormat="1" applyFont="1" applyAlignment="1">
      <alignment vertical="center"/>
    </xf>
    <xf numFmtId="2" fontId="56" fillId="2" borderId="25" xfId="0" applyNumberFormat="1" applyFont="1" applyFill="1" applyBorder="1" applyAlignment="1">
      <alignment horizontal="left" vertical="center" wrapText="1"/>
    </xf>
    <xf numFmtId="164" fontId="79" fillId="2" borderId="24" xfId="0" applyNumberFormat="1" applyFont="1" applyFill="1" applyBorder="1" applyAlignment="1">
      <alignment horizontal="right" vertical="center" wrapText="1"/>
    </xf>
    <xf numFmtId="0" fontId="31" fillId="4" borderId="28" xfId="0" applyFont="1" applyFill="1" applyBorder="1" applyAlignment="1">
      <alignment vertical="center" wrapText="1"/>
    </xf>
    <xf numFmtId="164" fontId="7" fillId="4" borderId="50" xfId="0" applyNumberFormat="1" applyFont="1" applyFill="1" applyBorder="1" applyAlignment="1">
      <alignment vertical="center"/>
    </xf>
    <xf numFmtId="164" fontId="61" fillId="12" borderId="56" xfId="0" applyNumberFormat="1" applyFont="1" applyFill="1" applyBorder="1" applyAlignment="1">
      <alignment vertical="center"/>
    </xf>
    <xf numFmtId="49" fontId="46" fillId="6" borderId="35" xfId="3" applyNumberFormat="1" applyFont="1" applyFill="1" applyBorder="1" applyAlignment="1">
      <alignment horizontal="left" vertical="center" wrapText="1"/>
    </xf>
    <xf numFmtId="49" fontId="45" fillId="6" borderId="12" xfId="3" applyNumberFormat="1" applyFont="1" applyFill="1" applyBorder="1" applyAlignment="1">
      <alignment horizontal="left" vertical="center" wrapText="1"/>
    </xf>
    <xf numFmtId="0" fontId="64" fillId="4" borderId="58" xfId="0" applyFont="1" applyFill="1" applyBorder="1" applyAlignment="1">
      <alignment horizontal="left" vertical="center" wrapText="1"/>
    </xf>
    <xf numFmtId="0" fontId="65" fillId="4" borderId="28" xfId="0" applyFont="1" applyFill="1" applyBorder="1" applyAlignment="1">
      <alignment horizontal="left" vertical="center" wrapText="1"/>
    </xf>
    <xf numFmtId="0" fontId="64" fillId="4" borderId="59" xfId="0" applyFont="1" applyFill="1" applyBorder="1" applyAlignment="1">
      <alignment horizontal="left" vertical="center" wrapText="1"/>
    </xf>
    <xf numFmtId="0" fontId="65" fillId="4" borderId="60" xfId="0" applyFont="1" applyFill="1" applyBorder="1" applyAlignment="1">
      <alignment horizontal="left" vertical="center" wrapText="1"/>
    </xf>
    <xf numFmtId="0" fontId="31" fillId="4" borderId="60" xfId="0" applyFont="1" applyFill="1" applyBorder="1" applyAlignment="1">
      <alignment vertical="center" wrapText="1"/>
    </xf>
    <xf numFmtId="164" fontId="7" fillId="4" borderId="63" xfId="0" applyNumberFormat="1" applyFont="1" applyFill="1" applyBorder="1" applyAlignment="1">
      <alignment vertical="center"/>
    </xf>
    <xf numFmtId="0" fontId="64" fillId="4" borderId="57" xfId="0" applyFont="1" applyFill="1" applyBorder="1" applyAlignment="1">
      <alignment horizontal="left" vertical="center" wrapText="1"/>
    </xf>
    <xf numFmtId="0" fontId="65" fillId="4" borderId="29" xfId="0" applyFont="1" applyFill="1" applyBorder="1" applyAlignment="1">
      <alignment horizontal="left" vertical="center" wrapText="1"/>
    </xf>
    <xf numFmtId="0" fontId="31" fillId="4" borderId="29" xfId="0" applyFont="1" applyFill="1" applyBorder="1" applyAlignment="1">
      <alignment vertical="center" wrapText="1"/>
    </xf>
    <xf numFmtId="164" fontId="7" fillId="4" borderId="55" xfId="0" applyNumberFormat="1" applyFont="1" applyFill="1" applyBorder="1" applyAlignment="1">
      <alignment vertical="center"/>
    </xf>
    <xf numFmtId="0" fontId="59" fillId="0" borderId="0" xfId="3" applyFont="1" applyAlignment="1">
      <alignment horizontal="left" vertical="center" wrapText="1"/>
    </xf>
    <xf numFmtId="49" fontId="81" fillId="0" borderId="0" xfId="0" applyNumberFormat="1" applyFont="1" applyAlignment="1">
      <alignment horizontal="left" vertical="center"/>
    </xf>
    <xf numFmtId="49" fontId="83" fillId="0" borderId="0" xfId="0" applyNumberFormat="1" applyFont="1" applyAlignment="1">
      <alignment horizontal="center" vertical="center"/>
    </xf>
    <xf numFmtId="49" fontId="84" fillId="0" borderId="0" xfId="0" applyNumberFormat="1" applyFont="1" applyAlignment="1">
      <alignment horizontal="center" vertical="center"/>
    </xf>
    <xf numFmtId="49" fontId="85" fillId="0" borderId="0" xfId="1" applyNumberFormat="1" applyFont="1" applyAlignment="1">
      <alignment horizontal="center" vertical="center"/>
    </xf>
    <xf numFmtId="4" fontId="85" fillId="0" borderId="0" xfId="1" applyNumberFormat="1" applyFont="1" applyAlignment="1">
      <alignment vertical="center"/>
    </xf>
    <xf numFmtId="0" fontId="85" fillId="0" borderId="0" xfId="1" applyFont="1" applyAlignment="1">
      <alignment vertical="center"/>
    </xf>
    <xf numFmtId="0" fontId="0" fillId="0" borderId="0" xfId="0" applyAlignment="1">
      <alignment vertical="center"/>
    </xf>
    <xf numFmtId="49" fontId="86" fillId="0" borderId="0" xfId="2" applyNumberFormat="1" applyFont="1" applyFill="1" applyBorder="1" applyAlignment="1">
      <alignment vertical="center"/>
    </xf>
    <xf numFmtId="49" fontId="87" fillId="0" borderId="0" xfId="2" applyNumberFormat="1" applyFont="1" applyAlignment="1">
      <alignment horizontal="center" vertical="center"/>
    </xf>
    <xf numFmtId="49" fontId="88" fillId="0" borderId="0" xfId="7" applyNumberFormat="1" applyFont="1" applyAlignment="1">
      <alignment horizontal="center" vertical="center"/>
    </xf>
    <xf numFmtId="4" fontId="88" fillId="0" borderId="0" xfId="7" applyNumberFormat="1" applyFont="1" applyAlignment="1">
      <alignment vertical="center"/>
    </xf>
    <xf numFmtId="0" fontId="88" fillId="0" borderId="0" xfId="7" applyFont="1" applyAlignment="1">
      <alignment vertical="center"/>
    </xf>
    <xf numFmtId="49" fontId="89" fillId="13" borderId="68" xfId="2" applyNumberFormat="1" applyFont="1" applyFill="1" applyBorder="1" applyAlignment="1">
      <alignment horizontal="center" vertical="center"/>
    </xf>
    <xf numFmtId="49" fontId="89" fillId="13" borderId="69" xfId="2" applyNumberFormat="1" applyFont="1" applyFill="1" applyBorder="1" applyAlignment="1">
      <alignment horizontal="center" vertical="center"/>
    </xf>
    <xf numFmtId="49" fontId="90" fillId="13" borderId="69" xfId="2" applyNumberFormat="1" applyFont="1" applyFill="1" applyBorder="1" applyAlignment="1">
      <alignment horizontal="center" vertical="center"/>
    </xf>
    <xf numFmtId="49" fontId="91" fillId="13" borderId="69" xfId="7" applyNumberFormat="1" applyFont="1" applyFill="1" applyBorder="1" applyAlignment="1">
      <alignment horizontal="center" vertical="center"/>
    </xf>
    <xf numFmtId="4" fontId="91" fillId="13" borderId="69" xfId="7" applyNumberFormat="1" applyFont="1" applyFill="1" applyBorder="1" applyAlignment="1">
      <alignment horizontal="center" vertical="center"/>
    </xf>
    <xf numFmtId="0" fontId="91" fillId="13" borderId="70" xfId="7" applyFont="1" applyFill="1" applyBorder="1" applyAlignment="1">
      <alignment vertical="center"/>
    </xf>
    <xf numFmtId="0" fontId="2" fillId="0" borderId="0" xfId="7"/>
    <xf numFmtId="49" fontId="92" fillId="0" borderId="71" xfId="2" applyNumberFormat="1" applyFont="1" applyFill="1" applyBorder="1" applyAlignment="1">
      <alignment horizontal="center" vertical="center"/>
    </xf>
    <xf numFmtId="49" fontId="92" fillId="0" borderId="72" xfId="2" applyNumberFormat="1" applyFont="1" applyBorder="1" applyAlignment="1">
      <alignment horizontal="center" vertical="center"/>
    </xf>
    <xf numFmtId="49" fontId="93" fillId="0" borderId="72" xfId="2" applyNumberFormat="1" applyFont="1" applyBorder="1" applyAlignment="1">
      <alignment horizontal="center" vertical="center"/>
    </xf>
    <xf numFmtId="49" fontId="93" fillId="0" borderId="73" xfId="2" applyNumberFormat="1" applyFont="1" applyBorder="1" applyAlignment="1">
      <alignment horizontal="center" vertical="center"/>
    </xf>
    <xf numFmtId="49" fontId="95" fillId="0" borderId="74" xfId="8" applyNumberFormat="1" applyFont="1" applyBorder="1"/>
    <xf numFmtId="49" fontId="95" fillId="0" borderId="72" xfId="8" applyNumberFormat="1" applyFont="1" applyBorder="1"/>
    <xf numFmtId="49" fontId="95" fillId="0" borderId="72" xfId="7" applyNumberFormat="1" applyFont="1" applyBorder="1" applyAlignment="1">
      <alignment horizontal="center" vertical="center"/>
    </xf>
    <xf numFmtId="49" fontId="95" fillId="0" borderId="75" xfId="8" applyNumberFormat="1" applyFont="1" applyBorder="1"/>
    <xf numFmtId="49" fontId="92" fillId="0" borderId="76" xfId="2" applyNumberFormat="1" applyFont="1" applyFill="1" applyBorder="1" applyAlignment="1">
      <alignment horizontal="center" vertical="center"/>
    </xf>
    <xf numFmtId="49" fontId="92" fillId="0" borderId="77" xfId="2" applyNumberFormat="1" applyFont="1" applyBorder="1" applyAlignment="1">
      <alignment horizontal="center" vertical="center"/>
    </xf>
    <xf numFmtId="49" fontId="95" fillId="0" borderId="78" xfId="8" applyNumberFormat="1" applyFont="1" applyBorder="1"/>
    <xf numFmtId="49" fontId="92" fillId="0" borderId="79" xfId="2" applyNumberFormat="1" applyFont="1" applyFill="1" applyBorder="1" applyAlignment="1">
      <alignment horizontal="center" vertical="center"/>
    </xf>
    <xf numFmtId="49" fontId="92" fillId="0" borderId="74" xfId="2" applyNumberFormat="1" applyFont="1" applyBorder="1" applyAlignment="1">
      <alignment horizontal="center" vertical="center"/>
    </xf>
    <xf numFmtId="49" fontId="93" fillId="0" borderId="74" xfId="2" applyNumberFormat="1" applyFont="1" applyBorder="1" applyAlignment="1">
      <alignment horizontal="center" vertical="center"/>
    </xf>
    <xf numFmtId="49" fontId="93" fillId="0" borderId="80" xfId="2" applyNumberFormat="1" applyFont="1" applyBorder="1" applyAlignment="1">
      <alignment horizontal="center" vertical="center"/>
    </xf>
    <xf numFmtId="49" fontId="95" fillId="0" borderId="74" xfId="7" applyNumberFormat="1" applyFont="1" applyBorder="1" applyAlignment="1">
      <alignment horizontal="center" vertical="center"/>
    </xf>
    <xf numFmtId="49" fontId="95" fillId="0" borderId="81" xfId="8" applyNumberFormat="1" applyFont="1" applyBorder="1"/>
    <xf numFmtId="49" fontId="92" fillId="0" borderId="82" xfId="2" applyNumberFormat="1" applyFont="1" applyFill="1" applyBorder="1" applyAlignment="1">
      <alignment horizontal="center" vertical="center"/>
    </xf>
    <xf numFmtId="49" fontId="92" fillId="0" borderId="83" xfId="2" applyNumberFormat="1" applyFont="1" applyBorder="1" applyAlignment="1">
      <alignment horizontal="center" vertical="center"/>
    </xf>
    <xf numFmtId="49" fontId="93" fillId="0" borderId="83" xfId="2" applyNumberFormat="1" applyFont="1" applyBorder="1" applyAlignment="1">
      <alignment horizontal="center" vertical="center"/>
    </xf>
    <xf numFmtId="49" fontId="93" fillId="0" borderId="84" xfId="2" applyNumberFormat="1" applyFont="1" applyBorder="1" applyAlignment="1">
      <alignment horizontal="center" vertical="center"/>
    </xf>
    <xf numFmtId="49" fontId="95" fillId="0" borderId="77" xfId="8" applyNumberFormat="1" applyFont="1" applyBorder="1"/>
    <xf numFmtId="49" fontId="95" fillId="0" borderId="83" xfId="7" applyNumberFormat="1" applyFont="1" applyBorder="1" applyAlignment="1">
      <alignment horizontal="center" vertical="center"/>
    </xf>
    <xf numFmtId="4" fontId="36" fillId="13" borderId="69" xfId="7" applyNumberFormat="1" applyFont="1" applyFill="1" applyBorder="1" applyAlignment="1">
      <alignment vertical="center"/>
    </xf>
    <xf numFmtId="0" fontId="36" fillId="13" borderId="70" xfId="7" applyFont="1" applyFill="1" applyBorder="1" applyAlignment="1">
      <alignment vertical="center"/>
    </xf>
    <xf numFmtId="0" fontId="36" fillId="0" borderId="0" xfId="7" applyFont="1"/>
    <xf numFmtId="49" fontId="84" fillId="0" borderId="0" xfId="0" applyNumberFormat="1" applyFont="1" applyFill="1" applyBorder="1" applyAlignment="1">
      <alignment horizontal="center" vertical="center"/>
    </xf>
    <xf numFmtId="0" fontId="96" fillId="0" borderId="0" xfId="3" applyFont="1" applyAlignment="1">
      <alignment vertical="center"/>
    </xf>
    <xf numFmtId="164" fontId="97" fillId="0" borderId="0" xfId="3" applyNumberFormat="1" applyFont="1" applyAlignment="1">
      <alignment vertical="center"/>
    </xf>
    <xf numFmtId="164" fontId="96" fillId="0" borderId="0" xfId="3" applyNumberFormat="1" applyFont="1" applyAlignment="1">
      <alignment horizontal="right" vertical="center"/>
    </xf>
    <xf numFmtId="0" fontId="6" fillId="4" borderId="0" xfId="2" applyFill="1" applyAlignment="1">
      <alignment vertical="center"/>
    </xf>
    <xf numFmtId="165" fontId="12" fillId="4" borderId="0" xfId="2" applyNumberFormat="1" applyFont="1" applyFill="1" applyAlignment="1">
      <alignment vertical="center"/>
    </xf>
    <xf numFmtId="0" fontId="100" fillId="4" borderId="85" xfId="2" applyFont="1" applyFill="1" applyBorder="1" applyAlignment="1">
      <alignment vertical="center"/>
    </xf>
    <xf numFmtId="0" fontId="101" fillId="4" borderId="85" xfId="2" applyFont="1" applyFill="1" applyBorder="1" applyAlignment="1">
      <alignment vertical="center"/>
    </xf>
    <xf numFmtId="0" fontId="102" fillId="4" borderId="85" xfId="2" applyFont="1" applyFill="1" applyBorder="1" applyAlignment="1">
      <alignment vertical="center"/>
    </xf>
    <xf numFmtId="3" fontId="26" fillId="6" borderId="24" xfId="0" applyNumberFormat="1" applyFont="1" applyFill="1" applyBorder="1" applyAlignment="1" applyProtection="1">
      <alignment horizontal="center" vertical="center" wrapText="1"/>
    </xf>
    <xf numFmtId="165" fontId="5" fillId="14" borderId="86" xfId="2" applyNumberFormat="1" applyFont="1" applyFill="1" applyBorder="1" applyAlignment="1">
      <alignment vertical="center" wrapText="1"/>
    </xf>
    <xf numFmtId="165" fontId="23" fillId="6" borderId="24" xfId="0" applyNumberFormat="1" applyFont="1" applyFill="1" applyBorder="1" applyAlignment="1" applyProtection="1">
      <alignment vertical="center" wrapText="1"/>
    </xf>
    <xf numFmtId="165" fontId="29" fillId="5" borderId="18" xfId="0" applyNumberFormat="1" applyFont="1" applyFill="1" applyBorder="1" applyAlignment="1" applyProtection="1">
      <alignment vertical="center" wrapText="1"/>
    </xf>
    <xf numFmtId="165" fontId="29" fillId="5" borderId="87" xfId="0" applyNumberFormat="1" applyFont="1" applyFill="1" applyBorder="1" applyAlignment="1" applyProtection="1">
      <alignment vertical="center" wrapText="1"/>
    </xf>
    <xf numFmtId="165" fontId="29" fillId="5" borderId="88" xfId="0" applyNumberFormat="1" applyFont="1" applyFill="1" applyBorder="1" applyAlignment="1" applyProtection="1">
      <alignment vertical="center" wrapText="1"/>
    </xf>
    <xf numFmtId="165" fontId="23" fillId="6" borderId="24" xfId="0" applyNumberFormat="1" applyFont="1" applyFill="1" applyBorder="1" applyAlignment="1" applyProtection="1">
      <alignment vertical="center"/>
    </xf>
    <xf numFmtId="164" fontId="104" fillId="0" borderId="89" xfId="0" applyNumberFormat="1" applyFont="1" applyBorder="1" applyAlignment="1">
      <alignment horizontal="center" vertical="center" wrapText="1"/>
    </xf>
    <xf numFmtId="164" fontId="27" fillId="0" borderId="87" xfId="0" applyNumberFormat="1" applyFont="1" applyBorder="1" applyAlignment="1">
      <alignment horizontal="center" vertical="center" wrapText="1"/>
    </xf>
    <xf numFmtId="2" fontId="54" fillId="2" borderId="90" xfId="0" applyNumberFormat="1" applyFont="1" applyFill="1" applyBorder="1" applyAlignment="1">
      <alignment horizontal="left" vertical="center" wrapText="1"/>
    </xf>
    <xf numFmtId="2" fontId="55" fillId="2" borderId="91" xfId="0" applyNumberFormat="1" applyFont="1" applyFill="1" applyBorder="1" applyAlignment="1">
      <alignment horizontal="left" vertical="center" wrapText="1"/>
    </xf>
    <xf numFmtId="164" fontId="71" fillId="10" borderId="52" xfId="0" applyNumberFormat="1" applyFont="1" applyFill="1" applyBorder="1" applyAlignment="1">
      <alignment vertical="center" wrapText="1"/>
    </xf>
    <xf numFmtId="164" fontId="71" fillId="10" borderId="92" xfId="0" applyNumberFormat="1" applyFont="1" applyFill="1" applyBorder="1" applyAlignment="1">
      <alignment vertical="center" wrapText="1"/>
    </xf>
    <xf numFmtId="164" fontId="72" fillId="10" borderId="92" xfId="0" applyNumberFormat="1" applyFont="1" applyFill="1" applyBorder="1" applyAlignment="1">
      <alignment vertical="center" wrapText="1"/>
    </xf>
    <xf numFmtId="164" fontId="49" fillId="0" borderId="0" xfId="0" applyNumberFormat="1" applyFont="1" applyAlignment="1"/>
    <xf numFmtId="164" fontId="56" fillId="2" borderId="91" xfId="0" applyNumberFormat="1" applyFont="1" applyFill="1" applyBorder="1" applyAlignment="1">
      <alignment horizontal="right" vertical="center" wrapText="1"/>
    </xf>
    <xf numFmtId="164" fontId="57" fillId="2" borderId="95" xfId="0" applyNumberFormat="1" applyFont="1" applyFill="1" applyBorder="1" applyAlignment="1">
      <alignment horizontal="right" vertical="center" wrapText="1"/>
    </xf>
    <xf numFmtId="164" fontId="57" fillId="2" borderId="96" xfId="0" applyNumberFormat="1" applyFont="1" applyFill="1" applyBorder="1" applyAlignment="1">
      <alignment horizontal="center" vertical="center" wrapText="1"/>
    </xf>
    <xf numFmtId="164" fontId="57" fillId="2" borderId="97" xfId="0" applyNumberFormat="1" applyFont="1" applyFill="1" applyBorder="1" applyAlignment="1">
      <alignment horizontal="center" vertical="center" wrapText="1"/>
    </xf>
    <xf numFmtId="164" fontId="57" fillId="2" borderId="98" xfId="0" applyNumberFormat="1" applyFont="1" applyFill="1" applyBorder="1" applyAlignment="1">
      <alignment horizontal="center" vertical="center" wrapText="1"/>
    </xf>
    <xf numFmtId="49" fontId="29" fillId="6" borderId="99" xfId="3" applyNumberFormat="1" applyFont="1" applyFill="1" applyBorder="1" applyAlignment="1">
      <alignment horizontal="left" vertical="center" wrapText="1"/>
    </xf>
    <xf numFmtId="49" fontId="23" fillId="6" borderId="100" xfId="3" applyNumberFormat="1" applyFont="1" applyFill="1" applyBorder="1" applyAlignment="1">
      <alignment vertical="center" wrapText="1"/>
    </xf>
    <xf numFmtId="164" fontId="61" fillId="6" borderId="101" xfId="3" applyNumberFormat="1" applyFont="1" applyFill="1" applyBorder="1" applyAlignment="1">
      <alignment vertical="center"/>
    </xf>
    <xf numFmtId="164" fontId="107" fillId="15" borderId="102" xfId="1" applyNumberFormat="1" applyFont="1" applyFill="1" applyBorder="1" applyAlignment="1">
      <alignment vertical="center"/>
    </xf>
    <xf numFmtId="164" fontId="107" fillId="0" borderId="103" xfId="1" applyNumberFormat="1" applyFont="1" applyBorder="1" applyAlignment="1">
      <alignment vertical="center"/>
    </xf>
    <xf numFmtId="164" fontId="107" fillId="0" borderId="104" xfId="1" applyNumberFormat="1" applyFont="1" applyBorder="1" applyAlignment="1">
      <alignment vertical="center"/>
    </xf>
    <xf numFmtId="49" fontId="29" fillId="11" borderId="27" xfId="3" applyNumberFormat="1" applyFont="1" applyFill="1" applyBorder="1" applyAlignment="1">
      <alignment horizontal="left" vertical="center" wrapText="1"/>
    </xf>
    <xf numFmtId="49" fontId="23" fillId="11" borderId="28" xfId="3" applyNumberFormat="1" applyFont="1" applyFill="1" applyBorder="1" applyAlignment="1">
      <alignment vertical="center" wrapText="1"/>
    </xf>
    <xf numFmtId="164" fontId="29" fillId="11" borderId="28" xfId="3" applyNumberFormat="1" applyFont="1" applyFill="1" applyBorder="1" applyAlignment="1">
      <alignment vertical="center" wrapText="1"/>
    </xf>
    <xf numFmtId="164" fontId="5" fillId="11" borderId="28" xfId="3" applyNumberFormat="1" applyFont="1" applyFill="1" applyBorder="1" applyAlignment="1">
      <alignment vertical="center" wrapText="1"/>
    </xf>
    <xf numFmtId="164" fontId="61" fillId="11" borderId="3" xfId="3" applyNumberFormat="1" applyFont="1" applyFill="1" applyBorder="1" applyAlignment="1">
      <alignment vertical="center"/>
    </xf>
    <xf numFmtId="164" fontId="107" fillId="15" borderId="64" xfId="1" applyNumberFormat="1" applyFont="1" applyFill="1" applyBorder="1" applyAlignment="1">
      <alignment vertical="center"/>
    </xf>
    <xf numFmtId="164" fontId="107" fillId="0" borderId="105" xfId="1" applyNumberFormat="1" applyFont="1" applyBorder="1" applyAlignment="1">
      <alignment vertical="center"/>
    </xf>
    <xf numFmtId="164" fontId="107" fillId="0" borderId="106" xfId="1" applyNumberFormat="1" applyFont="1" applyBorder="1" applyAlignment="1">
      <alignment vertical="center"/>
    </xf>
    <xf numFmtId="49" fontId="29" fillId="7" borderId="107" xfId="3" applyNumberFormat="1" applyFont="1" applyFill="1" applyBorder="1" applyAlignment="1">
      <alignment horizontal="left" vertical="center" wrapText="1"/>
    </xf>
    <xf numFmtId="49" fontId="23" fillId="7" borderId="108" xfId="3" applyNumberFormat="1" applyFont="1" applyFill="1" applyBorder="1" applyAlignment="1">
      <alignment vertical="center" wrapText="1"/>
    </xf>
    <xf numFmtId="164" fontId="29" fillId="7" borderId="108" xfId="3" applyNumberFormat="1" applyFont="1" applyFill="1" applyBorder="1" applyAlignment="1">
      <alignment vertical="center" wrapText="1"/>
    </xf>
    <xf numFmtId="164" fontId="38" fillId="7" borderId="65" xfId="3" applyNumberFormat="1" applyFont="1" applyFill="1" applyBorder="1" applyAlignment="1">
      <alignment vertical="center"/>
    </xf>
    <xf numFmtId="164" fontId="107" fillId="15" borderId="109" xfId="1" applyNumberFormat="1" applyFont="1" applyFill="1" applyBorder="1" applyAlignment="1">
      <alignment vertical="center"/>
    </xf>
    <xf numFmtId="164" fontId="107" fillId="0" borderId="110" xfId="1" applyNumberFormat="1" applyFont="1" applyBorder="1" applyAlignment="1">
      <alignment vertical="center"/>
    </xf>
    <xf numFmtId="164" fontId="107" fillId="0" borderId="111" xfId="1" applyNumberFormat="1" applyFont="1" applyBorder="1" applyAlignment="1">
      <alignment vertical="center"/>
    </xf>
    <xf numFmtId="164" fontId="61" fillId="9" borderId="67" xfId="1" applyNumberFormat="1" applyFont="1" applyFill="1" applyBorder="1" applyAlignment="1">
      <alignment horizontal="right" vertical="center"/>
    </xf>
    <xf numFmtId="164" fontId="61" fillId="9" borderId="66" xfId="1" applyNumberFormat="1" applyFont="1" applyFill="1" applyBorder="1" applyAlignment="1">
      <alignment horizontal="right" vertical="center"/>
    </xf>
    <xf numFmtId="164" fontId="61" fillId="9" borderId="112" xfId="1" applyNumberFormat="1" applyFont="1" applyFill="1" applyBorder="1" applyAlignment="1">
      <alignment horizontal="right" vertical="center"/>
    </xf>
    <xf numFmtId="164" fontId="61" fillId="9" borderId="113" xfId="1" applyNumberFormat="1" applyFont="1" applyFill="1" applyBorder="1" applyAlignment="1">
      <alignment horizontal="right" vertical="center"/>
    </xf>
    <xf numFmtId="0" fontId="67" fillId="0" borderId="0" xfId="1" applyFont="1"/>
    <xf numFmtId="2" fontId="105" fillId="0" borderId="0" xfId="0" applyNumberFormat="1" applyFont="1" applyBorder="1" applyAlignment="1"/>
    <xf numFmtId="2" fontId="105" fillId="0" borderId="93" xfId="0" applyNumberFormat="1" applyFont="1" applyBorder="1" applyAlignment="1"/>
    <xf numFmtId="2" fontId="105" fillId="0" borderId="114" xfId="0" applyNumberFormat="1" applyFont="1" applyBorder="1" applyAlignment="1"/>
    <xf numFmtId="2" fontId="105" fillId="0" borderId="115" xfId="0" applyNumberFormat="1" applyFont="1" applyBorder="1" applyAlignment="1"/>
    <xf numFmtId="164" fontId="5" fillId="6" borderId="100" xfId="3" applyNumberFormat="1" applyFont="1" applyFill="1" applyBorder="1" applyAlignment="1">
      <alignment vertical="center" wrapText="1"/>
    </xf>
    <xf numFmtId="164" fontId="9" fillId="9" borderId="32" xfId="1" applyNumberFormat="1" applyFont="1" applyFill="1" applyBorder="1" applyAlignment="1">
      <alignment horizontal="right" vertical="center"/>
    </xf>
    <xf numFmtId="164" fontId="5" fillId="7" borderId="108" xfId="3" applyNumberFormat="1" applyFont="1" applyFill="1" applyBorder="1" applyAlignment="1">
      <alignment horizontal="right" vertical="center" wrapText="1"/>
    </xf>
    <xf numFmtId="0" fontId="0" fillId="0" borderId="120" xfId="0" applyBorder="1"/>
    <xf numFmtId="164" fontId="7" fillId="15" borderId="116" xfId="0" applyNumberFormat="1" applyFont="1" applyFill="1" applyBorder="1"/>
    <xf numFmtId="164" fontId="58" fillId="0" borderId="117" xfId="0" applyNumberFormat="1" applyFont="1" applyBorder="1"/>
    <xf numFmtId="164" fontId="73" fillId="0" borderId="87" xfId="0" applyNumberFormat="1" applyFont="1" applyBorder="1"/>
    <xf numFmtId="164" fontId="7" fillId="15" borderId="18" xfId="0" applyNumberFormat="1" applyFont="1" applyFill="1" applyBorder="1"/>
    <xf numFmtId="164" fontId="58" fillId="0" borderId="118" xfId="0" applyNumberFormat="1" applyFont="1" applyBorder="1"/>
    <xf numFmtId="164" fontId="73" fillId="0" borderId="118" xfId="0" applyNumberFormat="1" applyFont="1" applyBorder="1"/>
    <xf numFmtId="164" fontId="7" fillId="0" borderId="118" xfId="0" applyNumberFormat="1" applyFont="1" applyBorder="1"/>
    <xf numFmtId="2" fontId="69" fillId="4" borderId="23" xfId="0" applyNumberFormat="1" applyFont="1" applyFill="1" applyBorder="1" applyAlignment="1">
      <alignment vertical="center"/>
    </xf>
    <xf numFmtId="2" fontId="69" fillId="4" borderId="122" xfId="0" applyNumberFormat="1" applyFont="1" applyFill="1" applyBorder="1" applyAlignment="1">
      <alignment vertical="center"/>
    </xf>
    <xf numFmtId="164" fontId="7" fillId="15" borderId="16" xfId="0" applyNumberFormat="1" applyFont="1" applyFill="1" applyBorder="1"/>
    <xf numFmtId="164" fontId="58" fillId="0" borderId="123" xfId="0" applyNumberFormat="1" applyFont="1" applyBorder="1"/>
    <xf numFmtId="164" fontId="73" fillId="0" borderId="123" xfId="0" applyNumberFormat="1" applyFont="1" applyBorder="1"/>
    <xf numFmtId="164" fontId="71" fillId="10" borderId="127" xfId="0" applyNumberFormat="1" applyFont="1" applyFill="1" applyBorder="1" applyAlignment="1">
      <alignment vertical="center" wrapText="1"/>
    </xf>
    <xf numFmtId="164" fontId="72" fillId="10" borderId="128" xfId="0" applyNumberFormat="1" applyFont="1" applyFill="1" applyBorder="1" applyAlignment="1">
      <alignment vertical="center" wrapText="1"/>
    </xf>
    <xf numFmtId="164" fontId="72" fillId="10" borderId="129" xfId="0" applyNumberFormat="1" applyFont="1" applyFill="1" applyBorder="1" applyAlignment="1">
      <alignment vertical="center" wrapText="1"/>
    </xf>
    <xf numFmtId="164" fontId="72" fillId="10" borderId="121" xfId="0" applyNumberFormat="1" applyFont="1" applyFill="1" applyBorder="1" applyAlignment="1">
      <alignment vertical="center" wrapText="1"/>
    </xf>
    <xf numFmtId="164" fontId="59" fillId="16" borderId="0" xfId="3" applyNumberFormat="1" applyFont="1" applyFill="1" applyBorder="1" applyAlignment="1">
      <alignment horizontal="right" vertical="center" wrapText="1"/>
    </xf>
    <xf numFmtId="2" fontId="47" fillId="0" borderId="0" xfId="0" applyNumberFormat="1" applyFont="1" applyAlignment="1">
      <alignment horizontal="left"/>
    </xf>
    <xf numFmtId="2" fontId="50" fillId="0" borderId="0" xfId="0" applyNumberFormat="1" applyFont="1" applyAlignment="1">
      <alignment horizontal="left"/>
    </xf>
    <xf numFmtId="2" fontId="51" fillId="0" borderId="0" xfId="0" applyNumberFormat="1" applyFont="1" applyAlignment="1">
      <alignment horizontal="left"/>
    </xf>
    <xf numFmtId="2" fontId="47" fillId="0" borderId="94" xfId="0" applyNumberFormat="1" applyFont="1" applyBorder="1" applyAlignment="1">
      <alignment vertical="center"/>
    </xf>
    <xf numFmtId="2" fontId="47" fillId="0" borderId="0" xfId="0" applyNumberFormat="1" applyFont="1" applyAlignment="1"/>
    <xf numFmtId="164" fontId="58" fillId="15" borderId="24" xfId="0" applyNumberFormat="1" applyFont="1" applyFill="1" applyBorder="1"/>
    <xf numFmtId="164" fontId="58" fillId="0" borderId="24" xfId="0" applyNumberFormat="1" applyFont="1" applyBorder="1"/>
    <xf numFmtId="164" fontId="73" fillId="0" borderId="24" xfId="0" applyNumberFormat="1" applyFont="1" applyBorder="1"/>
    <xf numFmtId="164" fontId="58" fillId="15" borderId="15" xfId="0" applyNumberFormat="1" applyFont="1" applyFill="1" applyBorder="1" applyAlignment="1">
      <alignment vertical="center"/>
    </xf>
    <xf numFmtId="164" fontId="58" fillId="0" borderId="119" xfId="0" applyNumberFormat="1" applyFont="1" applyBorder="1" applyAlignment="1">
      <alignment vertical="center"/>
    </xf>
    <xf numFmtId="164" fontId="73" fillId="0" borderId="130" xfId="0" applyNumberFormat="1" applyFont="1" applyBorder="1" applyAlignment="1">
      <alignment vertical="center"/>
    </xf>
    <xf numFmtId="164" fontId="58" fillId="15" borderId="18" xfId="0" applyNumberFormat="1" applyFont="1" applyFill="1" applyBorder="1" applyAlignment="1">
      <alignment vertical="center"/>
    </xf>
    <xf numFmtId="164" fontId="7" fillId="15" borderId="18" xfId="0" applyNumberFormat="1" applyFont="1" applyFill="1" applyBorder="1" applyAlignment="1">
      <alignment vertical="center"/>
    </xf>
    <xf numFmtId="164" fontId="57" fillId="2" borderId="132" xfId="0" applyNumberFormat="1" applyFont="1" applyFill="1" applyBorder="1" applyAlignment="1">
      <alignment horizontal="center" vertical="center" wrapText="1"/>
    </xf>
    <xf numFmtId="164" fontId="57" fillId="2" borderId="133" xfId="0" applyNumberFormat="1" applyFont="1" applyFill="1" applyBorder="1" applyAlignment="1">
      <alignment horizontal="center" vertical="center" wrapText="1"/>
    </xf>
    <xf numFmtId="164" fontId="57" fillId="2" borderId="134" xfId="0" applyNumberFormat="1" applyFont="1" applyFill="1" applyBorder="1" applyAlignment="1">
      <alignment horizontal="center" vertical="center" wrapText="1"/>
    </xf>
    <xf numFmtId="164" fontId="61" fillId="12" borderId="37" xfId="0" applyNumberFormat="1" applyFont="1" applyFill="1" applyBorder="1" applyAlignment="1">
      <alignment vertical="center"/>
    </xf>
    <xf numFmtId="164" fontId="61" fillId="12" borderId="92" xfId="0" applyNumberFormat="1" applyFont="1" applyFill="1" applyBorder="1" applyAlignment="1">
      <alignment vertical="center"/>
    </xf>
    <xf numFmtId="164" fontId="61" fillId="12" borderId="131" xfId="0" applyNumberFormat="1" applyFont="1" applyFill="1" applyBorder="1" applyAlignment="1">
      <alignment vertical="center"/>
    </xf>
    <xf numFmtId="0" fontId="98" fillId="4" borderId="0" xfId="2" applyFont="1" applyFill="1" applyAlignment="1">
      <alignment vertical="center"/>
    </xf>
    <xf numFmtId="4" fontId="109" fillId="0" borderId="72" xfId="7" applyNumberFormat="1" applyFont="1" applyBorder="1" applyAlignment="1">
      <alignment vertical="center"/>
    </xf>
    <xf numFmtId="4" fontId="109" fillId="0" borderId="74" xfId="7" applyNumberFormat="1" applyFont="1" applyBorder="1" applyAlignment="1">
      <alignment vertical="center"/>
    </xf>
    <xf numFmtId="4" fontId="109" fillId="0" borderId="83" xfId="7" applyNumberFormat="1" applyFont="1" applyBorder="1" applyAlignment="1">
      <alignment vertical="center"/>
    </xf>
    <xf numFmtId="0" fontId="30" fillId="5" borderId="0" xfId="0" applyFont="1" applyFill="1" applyBorder="1" applyAlignment="1" applyProtection="1">
      <alignment horizontal="center" vertical="center"/>
    </xf>
    <xf numFmtId="0" fontId="28" fillId="6" borderId="13" xfId="0" applyFont="1" applyFill="1" applyBorder="1" applyAlignment="1" applyProtection="1">
      <alignment horizontal="left" vertical="center"/>
    </xf>
    <xf numFmtId="0" fontId="20" fillId="0" borderId="0" xfId="0" applyFont="1" applyFill="1" applyAlignment="1" applyProtection="1">
      <alignment horizontal="justify"/>
    </xf>
    <xf numFmtId="0" fontId="20" fillId="5" borderId="12" xfId="0" applyFont="1" applyFill="1" applyBorder="1" applyAlignment="1" applyProtection="1">
      <alignment horizontal="justify" vertical="center"/>
    </xf>
    <xf numFmtId="0" fontId="23" fillId="6" borderId="13" xfId="0" applyFont="1" applyFill="1" applyBorder="1" applyAlignment="1" applyProtection="1">
      <alignment horizontal="left" vertical="center" wrapText="1"/>
    </xf>
    <xf numFmtId="0" fontId="28" fillId="5" borderId="15" xfId="0" applyFont="1" applyFill="1" applyBorder="1" applyAlignment="1" applyProtection="1">
      <alignment horizontal="left" vertical="center" wrapText="1"/>
    </xf>
    <xf numFmtId="0" fontId="28" fillId="5" borderId="16" xfId="0" applyFont="1" applyFill="1" applyBorder="1" applyAlignment="1" applyProtection="1">
      <alignment horizontal="left" vertical="center" wrapText="1"/>
    </xf>
    <xf numFmtId="0" fontId="39" fillId="0" borderId="0" xfId="0" applyFont="1" applyFill="1" applyAlignment="1" applyProtection="1">
      <alignment horizontal="left" vertical="center"/>
    </xf>
    <xf numFmtId="0" fontId="28" fillId="6" borderId="13" xfId="0" applyFont="1" applyFill="1" applyBorder="1" applyAlignment="1" applyProtection="1">
      <alignment horizontal="left" vertical="center" wrapText="1"/>
    </xf>
    <xf numFmtId="0" fontId="28" fillId="5" borderId="20" xfId="0" applyFont="1" applyFill="1" applyBorder="1" applyAlignment="1" applyProtection="1">
      <alignment horizontal="left" vertical="center"/>
    </xf>
    <xf numFmtId="0" fontId="28" fillId="5" borderId="21" xfId="0" applyFont="1" applyFill="1" applyBorder="1" applyAlignment="1" applyProtection="1">
      <alignment horizontal="left" vertical="center"/>
    </xf>
    <xf numFmtId="0" fontId="17" fillId="0" borderId="0" xfId="0" applyFont="1" applyFill="1" applyAlignment="1" applyProtection="1">
      <alignment horizontal="justify" vertical="center"/>
    </xf>
    <xf numFmtId="0" fontId="20" fillId="0" borderId="12" xfId="0" applyFont="1" applyFill="1" applyBorder="1" applyAlignment="1" applyProtection="1">
      <alignment horizontal="justify" vertical="center"/>
    </xf>
    <xf numFmtId="0" fontId="98" fillId="4" borderId="0" xfId="2" applyFont="1" applyFill="1" applyBorder="1" applyAlignment="1">
      <alignment horizontal="justify" vertical="center"/>
    </xf>
    <xf numFmtId="0" fontId="99" fillId="0" borderId="0" xfId="2" applyFont="1" applyBorder="1" applyAlignment="1">
      <alignment horizontal="justify" vertical="center"/>
    </xf>
    <xf numFmtId="164" fontId="59" fillId="8" borderId="13" xfId="3" applyNumberFormat="1" applyFont="1" applyFill="1" applyBorder="1" applyAlignment="1">
      <alignment horizontal="right" vertical="center" wrapText="1"/>
    </xf>
    <xf numFmtId="164" fontId="59" fillId="8" borderId="39" xfId="3" applyNumberFormat="1" applyFont="1" applyFill="1" applyBorder="1" applyAlignment="1">
      <alignment horizontal="right" vertical="center" wrapText="1"/>
    </xf>
    <xf numFmtId="49" fontId="108" fillId="7" borderId="108" xfId="3" applyNumberFormat="1" applyFont="1" applyFill="1" applyBorder="1" applyAlignment="1">
      <alignment horizontal="left" vertical="center" wrapText="1"/>
    </xf>
    <xf numFmtId="0" fontId="62" fillId="9" borderId="31" xfId="1" applyFont="1" applyFill="1" applyBorder="1" applyAlignment="1">
      <alignment horizontal="left" vertical="center"/>
    </xf>
    <xf numFmtId="0" fontId="62" fillId="9" borderId="32" xfId="1" applyFont="1" applyFill="1" applyBorder="1" applyAlignment="1">
      <alignment horizontal="left" vertical="center"/>
    </xf>
    <xf numFmtId="0" fontId="59" fillId="0" borderId="0" xfId="3" applyFont="1" applyAlignment="1">
      <alignment horizontal="left" vertical="center" wrapText="1"/>
    </xf>
    <xf numFmtId="2" fontId="56" fillId="2" borderId="25" xfId="0" applyNumberFormat="1" applyFont="1" applyFill="1" applyBorder="1" applyAlignment="1">
      <alignment horizontal="center" vertical="center" wrapText="1"/>
    </xf>
    <xf numFmtId="2" fontId="56" fillId="2" borderId="26" xfId="0" applyNumberFormat="1" applyFont="1" applyFill="1" applyBorder="1" applyAlignment="1">
      <alignment horizontal="center" vertical="center" wrapText="1"/>
    </xf>
    <xf numFmtId="2" fontId="69" fillId="4" borderId="44" xfId="0" applyNumberFormat="1" applyFont="1" applyFill="1" applyBorder="1" applyAlignment="1">
      <alignment horizontal="left" vertical="center"/>
    </xf>
    <xf numFmtId="2" fontId="69" fillId="4" borderId="46" xfId="0" applyNumberFormat="1" applyFont="1" applyFill="1" applyBorder="1" applyAlignment="1">
      <alignment horizontal="left" vertical="center"/>
    </xf>
    <xf numFmtId="2" fontId="69" fillId="4" borderId="17" xfId="0" applyNumberFormat="1" applyFont="1" applyFill="1" applyBorder="1" applyAlignment="1">
      <alignment horizontal="left" vertical="center"/>
    </xf>
    <xf numFmtId="2" fontId="69" fillId="4" borderId="47" xfId="0" applyNumberFormat="1" applyFont="1" applyFill="1" applyBorder="1" applyAlignment="1">
      <alignment horizontal="left" vertical="center"/>
    </xf>
    <xf numFmtId="0" fontId="48" fillId="10" borderId="124" xfId="0" applyFont="1" applyFill="1" applyBorder="1" applyAlignment="1">
      <alignment horizontal="left" vertical="center" wrapText="1"/>
    </xf>
    <xf numFmtId="0" fontId="48" fillId="10" borderId="125" xfId="0" applyFont="1" applyFill="1" applyBorder="1" applyAlignment="1">
      <alignment horizontal="left" vertical="center" wrapText="1"/>
    </xf>
    <xf numFmtId="0" fontId="48" fillId="10" borderId="126" xfId="0" applyFont="1" applyFill="1" applyBorder="1" applyAlignment="1">
      <alignment horizontal="left" vertical="center" wrapText="1"/>
    </xf>
    <xf numFmtId="0" fontId="48" fillId="4" borderId="5" xfId="0" applyFont="1" applyFill="1" applyBorder="1" applyAlignment="1">
      <alignment horizontal="left" vertical="center" wrapText="1"/>
    </xf>
    <xf numFmtId="0" fontId="48" fillId="4" borderId="0" xfId="0" applyFont="1" applyFill="1" applyBorder="1" applyAlignment="1">
      <alignment horizontal="left" vertical="center" wrapText="1"/>
    </xf>
    <xf numFmtId="0" fontId="48" fillId="10" borderId="37" xfId="0" applyFont="1" applyFill="1" applyBorder="1" applyAlignment="1">
      <alignment horizontal="left" vertical="center" wrapText="1"/>
    </xf>
    <xf numFmtId="0" fontId="48" fillId="10" borderId="1" xfId="0" applyFont="1" applyFill="1" applyBorder="1" applyAlignment="1">
      <alignment horizontal="left" vertical="center" wrapText="1"/>
    </xf>
    <xf numFmtId="0" fontId="48" fillId="10" borderId="4" xfId="0" applyFont="1" applyFill="1" applyBorder="1" applyAlignment="1">
      <alignment horizontal="left" vertical="center" wrapText="1"/>
    </xf>
    <xf numFmtId="2" fontId="56" fillId="2" borderId="91" xfId="0" applyNumberFormat="1" applyFont="1" applyFill="1" applyBorder="1" applyAlignment="1">
      <alignment horizontal="center" vertical="center" wrapText="1"/>
    </xf>
    <xf numFmtId="49" fontId="29" fillId="6" borderId="100" xfId="3" applyNumberFormat="1" applyFont="1" applyFill="1" applyBorder="1" applyAlignment="1">
      <alignment horizontal="left" vertical="center" wrapText="1"/>
    </xf>
    <xf numFmtId="49" fontId="29" fillId="11" borderId="28" xfId="3" applyNumberFormat="1" applyFont="1" applyFill="1" applyBorder="1" applyAlignment="1">
      <alignment horizontal="left" vertical="center" wrapText="1"/>
    </xf>
    <xf numFmtId="0" fontId="63" fillId="0" borderId="0" xfId="3" applyFont="1" applyAlignment="1">
      <alignment horizontal="left" vertical="center"/>
    </xf>
    <xf numFmtId="0" fontId="5" fillId="4" borderId="48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51" xfId="0" applyFont="1" applyFill="1" applyBorder="1" applyAlignment="1">
      <alignment horizontal="left" vertical="center" wrapText="1"/>
    </xf>
    <xf numFmtId="0" fontId="5" fillId="3" borderId="48" xfId="2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5" fillId="3" borderId="51" xfId="2" applyFont="1" applyFill="1" applyBorder="1" applyAlignment="1">
      <alignment horizontal="left" vertical="center" wrapText="1"/>
    </xf>
    <xf numFmtId="0" fontId="5" fillId="4" borderId="61" xfId="0" applyFont="1" applyFill="1" applyBorder="1" applyAlignment="1">
      <alignment horizontal="left" vertical="center" wrapText="1"/>
    </xf>
    <xf numFmtId="0" fontId="5" fillId="4" borderId="62" xfId="0" applyFont="1" applyFill="1" applyBorder="1" applyAlignment="1">
      <alignment horizontal="left" vertical="center" wrapText="1"/>
    </xf>
    <xf numFmtId="2" fontId="58" fillId="0" borderId="120" xfId="0" applyNumberFormat="1" applyFont="1" applyBorder="1" applyAlignment="1">
      <alignment horizontal="left" vertical="center"/>
    </xf>
    <xf numFmtId="49" fontId="29" fillId="6" borderId="49" xfId="3" applyNumberFormat="1" applyFont="1" applyFill="1" applyBorder="1" applyAlignment="1">
      <alignment horizontal="left" vertical="center" wrapText="1"/>
    </xf>
    <xf numFmtId="49" fontId="29" fillId="6" borderId="45" xfId="3" applyNumberFormat="1" applyFont="1" applyFill="1" applyBorder="1" applyAlignment="1">
      <alignment horizontal="left" vertical="center" wrapText="1"/>
    </xf>
    <xf numFmtId="0" fontId="5" fillId="4" borderId="53" xfId="0" applyFont="1" applyFill="1" applyBorder="1" applyAlignment="1">
      <alignment horizontal="left" vertical="center" wrapText="1"/>
    </xf>
    <xf numFmtId="0" fontId="5" fillId="4" borderId="54" xfId="0" applyFont="1" applyFill="1" applyBorder="1" applyAlignment="1">
      <alignment horizontal="left" vertical="center" wrapText="1"/>
    </xf>
    <xf numFmtId="49" fontId="90" fillId="13" borderId="68" xfId="2" applyNumberFormat="1" applyFont="1" applyFill="1" applyBorder="1" applyAlignment="1">
      <alignment horizontal="left" vertical="center"/>
    </xf>
  </cellXfs>
  <cellStyles count="9">
    <cellStyle name="Excel Built-in Normal" xfId="1"/>
    <cellStyle name="Excel Built-in Normal 1" xfId="2"/>
    <cellStyle name="Excel Built-in Normal 3" xfId="7"/>
    <cellStyle name="Header" xfId="5"/>
    <cellStyle name="Normální" xfId="0" builtinId="0"/>
    <cellStyle name="Normální 2" xfId="4"/>
    <cellStyle name="Normální 3" xfId="3"/>
    <cellStyle name="Normální 4" xfId="6"/>
    <cellStyle name="Normální 4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C33" sqref="C33"/>
    </sheetView>
  </sheetViews>
  <sheetFormatPr defaultRowHeight="15" x14ac:dyDescent="0.25"/>
  <cols>
    <col min="1" max="1" width="7.7109375" style="5" customWidth="1"/>
    <col min="2" max="2" width="33.7109375" style="5" customWidth="1"/>
    <col min="3" max="4" width="19.7109375" style="5" customWidth="1"/>
    <col min="5" max="5" width="19.7109375" style="6" customWidth="1"/>
  </cols>
  <sheetData>
    <row r="1" spans="1:5" s="1" customFormat="1" x14ac:dyDescent="0.25">
      <c r="A1" s="5"/>
      <c r="B1" s="5"/>
      <c r="C1" s="5"/>
      <c r="D1" s="5"/>
      <c r="E1" s="6"/>
    </row>
    <row r="2" spans="1:5" s="1" customFormat="1" ht="21" customHeight="1" x14ac:dyDescent="0.25">
      <c r="A2" s="7" t="s">
        <v>22</v>
      </c>
      <c r="B2" s="8"/>
      <c r="C2" s="8"/>
      <c r="D2" s="8"/>
      <c r="E2" s="9"/>
    </row>
    <row r="3" spans="1:5" ht="15.75" customHeight="1" x14ac:dyDescent="0.25">
      <c r="A3" s="10"/>
    </row>
    <row r="4" spans="1:5" ht="15.75" customHeight="1" x14ac:dyDescent="0.25">
      <c r="A4" s="263" t="s">
        <v>23</v>
      </c>
      <c r="B4" s="263"/>
      <c r="C4" s="263"/>
      <c r="D4" s="263"/>
    </row>
    <row r="5" spans="1:5" ht="15.75" customHeight="1" x14ac:dyDescent="0.25">
      <c r="A5" s="11" t="s">
        <v>65</v>
      </c>
      <c r="E5" s="6">
        <v>76000000</v>
      </c>
    </row>
    <row r="6" spans="1:5" s="110" customFormat="1" ht="15.75" customHeight="1" x14ac:dyDescent="0.25">
      <c r="A6" s="248" t="s">
        <v>135</v>
      </c>
      <c r="B6" s="153"/>
      <c r="C6" s="153"/>
      <c r="D6" s="153"/>
      <c r="E6" s="154">
        <f>SUM(E8:E9)</f>
        <v>-14452</v>
      </c>
    </row>
    <row r="7" spans="1:5" ht="15.75" customHeight="1" x14ac:dyDescent="0.25">
      <c r="A7" s="266" t="s">
        <v>123</v>
      </c>
      <c r="B7" s="266"/>
      <c r="C7" s="266"/>
      <c r="D7" s="266"/>
    </row>
    <row r="8" spans="1:5" ht="15.75" customHeight="1" x14ac:dyDescent="0.25">
      <c r="A8" s="265" t="s">
        <v>124</v>
      </c>
      <c r="B8" s="265"/>
      <c r="C8" s="265"/>
      <c r="D8" s="265"/>
      <c r="E8" s="6">
        <v>-14452</v>
      </c>
    </row>
    <row r="9" spans="1:5" ht="15.75" customHeight="1" thickBot="1" x14ac:dyDescent="0.3">
      <c r="A9" s="155" t="s">
        <v>125</v>
      </c>
      <c r="B9" s="156"/>
      <c r="C9" s="156"/>
      <c r="D9" s="157"/>
      <c r="E9" s="6">
        <v>0</v>
      </c>
    </row>
    <row r="10" spans="1:5" ht="15.75" customHeight="1" x14ac:dyDescent="0.25">
      <c r="A10" s="264" t="s">
        <v>24</v>
      </c>
      <c r="B10" s="264"/>
      <c r="C10" s="264"/>
      <c r="D10" s="264"/>
      <c r="E10" s="12">
        <f>SUM(E5:E6)</f>
        <v>75985548</v>
      </c>
    </row>
    <row r="11" spans="1:5" ht="15.75" customHeight="1" x14ac:dyDescent="0.25">
      <c r="A11" s="13"/>
    </row>
    <row r="12" spans="1:5" ht="15.75" customHeight="1" x14ac:dyDescent="0.25">
      <c r="A12" s="263" t="s">
        <v>25</v>
      </c>
      <c r="B12" s="263"/>
      <c r="C12" s="263"/>
      <c r="D12" s="263"/>
    </row>
    <row r="13" spans="1:5" ht="15.75" customHeight="1" x14ac:dyDescent="0.25">
      <c r="A13" s="11" t="s">
        <v>65</v>
      </c>
      <c r="E13" s="6">
        <v>100000000</v>
      </c>
    </row>
    <row r="14" spans="1:5" ht="15.75" customHeight="1" x14ac:dyDescent="0.25">
      <c r="A14" s="248" t="s">
        <v>135</v>
      </c>
      <c r="B14" s="153"/>
      <c r="C14" s="153"/>
      <c r="E14" s="6">
        <f>SUM(E16:E17)</f>
        <v>-14452</v>
      </c>
    </row>
    <row r="15" spans="1:5" ht="15.75" customHeight="1" x14ac:dyDescent="0.25">
      <c r="A15" s="266" t="s">
        <v>123</v>
      </c>
      <c r="B15" s="266"/>
      <c r="C15" s="266"/>
      <c r="D15" s="266"/>
    </row>
    <row r="16" spans="1:5" ht="15.75" customHeight="1" x14ac:dyDescent="0.25">
      <c r="A16" s="265" t="s">
        <v>126</v>
      </c>
      <c r="B16" s="265"/>
      <c r="C16" s="265"/>
      <c r="D16" s="265"/>
      <c r="E16" s="6">
        <v>-14452</v>
      </c>
    </row>
    <row r="17" spans="1:5" ht="15.75" customHeight="1" thickBot="1" x14ac:dyDescent="0.3">
      <c r="A17" s="155" t="s">
        <v>125</v>
      </c>
      <c r="B17" s="156"/>
      <c r="C17" s="156"/>
      <c r="D17" s="157"/>
      <c r="E17" s="6">
        <v>0</v>
      </c>
    </row>
    <row r="18" spans="1:5" ht="15.75" customHeight="1" x14ac:dyDescent="0.25">
      <c r="A18" s="264" t="s">
        <v>26</v>
      </c>
      <c r="B18" s="264"/>
      <c r="C18" s="264"/>
      <c r="D18" s="264"/>
      <c r="E18" s="12">
        <f>SUM(E13:E14)</f>
        <v>99985548</v>
      </c>
    </row>
    <row r="19" spans="1:5" ht="15.75" customHeight="1" x14ac:dyDescent="0.25">
      <c r="A19" s="13"/>
      <c r="E19" s="14"/>
    </row>
    <row r="20" spans="1:5" ht="15.75" customHeight="1" x14ac:dyDescent="0.25">
      <c r="A20" s="263" t="s">
        <v>27</v>
      </c>
      <c r="B20" s="263"/>
      <c r="C20" s="263"/>
      <c r="D20" s="263"/>
      <c r="E20" s="14"/>
    </row>
    <row r="21" spans="1:5" ht="15.75" customHeight="1" x14ac:dyDescent="0.25">
      <c r="A21" s="254" t="s">
        <v>66</v>
      </c>
      <c r="B21" s="254"/>
      <c r="C21" s="254"/>
      <c r="D21" s="254"/>
      <c r="E21" s="15">
        <v>7436980.1799999997</v>
      </c>
    </row>
    <row r="22" spans="1:5" ht="15.75" customHeight="1" x14ac:dyDescent="0.25">
      <c r="A22" s="254" t="s">
        <v>74</v>
      </c>
      <c r="B22" s="254"/>
      <c r="C22" s="254"/>
      <c r="D22" s="254"/>
      <c r="E22" s="15">
        <v>18051961.039999999</v>
      </c>
    </row>
    <row r="23" spans="1:5" ht="15.75" customHeight="1" thickBot="1" x14ac:dyDescent="0.3">
      <c r="A23" s="254" t="s">
        <v>67</v>
      </c>
      <c r="B23" s="254"/>
      <c r="C23" s="254"/>
      <c r="D23" s="254"/>
      <c r="E23" s="14">
        <v>-1488941.22</v>
      </c>
    </row>
    <row r="24" spans="1:5" ht="15.75" customHeight="1" x14ac:dyDescent="0.25">
      <c r="A24" s="255" t="s">
        <v>28</v>
      </c>
      <c r="B24" s="255"/>
      <c r="C24" s="255"/>
      <c r="D24" s="255"/>
      <c r="E24" s="12">
        <f>SUM(E21:E23)</f>
        <v>24000000</v>
      </c>
    </row>
    <row r="25" spans="1:5" ht="15.75" customHeight="1" x14ac:dyDescent="0.25"/>
    <row r="26" spans="1:5" ht="15.75" customHeight="1" thickBot="1" x14ac:dyDescent="0.3">
      <c r="A26" s="7" t="s">
        <v>29</v>
      </c>
      <c r="B26" s="8"/>
      <c r="C26" s="8"/>
      <c r="D26" s="8"/>
      <c r="E26" s="9"/>
    </row>
    <row r="27" spans="1:5" ht="15.75" customHeight="1" thickBot="1" x14ac:dyDescent="0.3">
      <c r="A27" s="256" t="s">
        <v>30</v>
      </c>
      <c r="B27" s="256"/>
      <c r="C27" s="16" t="s">
        <v>68</v>
      </c>
      <c r="D27" s="16" t="s">
        <v>127</v>
      </c>
      <c r="E27" s="158" t="s">
        <v>128</v>
      </c>
    </row>
    <row r="28" spans="1:5" ht="15.75" customHeight="1" x14ac:dyDescent="0.25">
      <c r="A28" s="257" t="s">
        <v>69</v>
      </c>
      <c r="B28" s="257"/>
      <c r="C28" s="17">
        <f>SUM(E5)</f>
        <v>76000000</v>
      </c>
      <c r="D28" s="17">
        <f>SUM(E6)</f>
        <v>-14452</v>
      </c>
      <c r="E28" s="159">
        <f>SUM(C28+D28)</f>
        <v>75985548</v>
      </c>
    </row>
    <row r="29" spans="1:5" ht="15.75" customHeight="1" thickBot="1" x14ac:dyDescent="0.3">
      <c r="A29" s="258" t="s">
        <v>70</v>
      </c>
      <c r="B29" s="258"/>
      <c r="C29" s="18">
        <f>SUM(E13)</f>
        <v>100000000</v>
      </c>
      <c r="D29" s="18">
        <f>SUM(E14)</f>
        <v>-14452</v>
      </c>
      <c r="E29" s="159">
        <f>SUM(C29+D29)</f>
        <v>99985548</v>
      </c>
    </row>
    <row r="30" spans="1:5" ht="15.75" customHeight="1" thickBot="1" x14ac:dyDescent="0.3">
      <c r="A30" s="253" t="s">
        <v>31</v>
      </c>
      <c r="B30" s="253"/>
      <c r="C30" s="19">
        <f>SUM(C28-C29)</f>
        <v>-24000000</v>
      </c>
      <c r="D30" s="19">
        <f t="shared" ref="D30:E30" si="0">SUM(D28-D29)</f>
        <v>0</v>
      </c>
      <c r="E30" s="160">
        <f t="shared" si="0"/>
        <v>-24000000</v>
      </c>
    </row>
    <row r="31" spans="1:5" ht="5.0999999999999996" customHeight="1" thickBot="1" x14ac:dyDescent="0.3">
      <c r="A31" s="20"/>
      <c r="B31" s="20"/>
      <c r="C31" s="20"/>
      <c r="D31" s="252"/>
      <c r="E31" s="21"/>
    </row>
    <row r="32" spans="1:5" ht="15.75" customHeight="1" thickBot="1" x14ac:dyDescent="0.3">
      <c r="A32" s="260" t="s">
        <v>32</v>
      </c>
      <c r="B32" s="260"/>
      <c r="C32" s="16" t="s">
        <v>68</v>
      </c>
      <c r="D32" s="16" t="s">
        <v>127</v>
      </c>
      <c r="E32" s="158" t="s">
        <v>128</v>
      </c>
    </row>
    <row r="33" spans="1:5" ht="25.5" customHeight="1" x14ac:dyDescent="0.25">
      <c r="A33" s="22" t="s">
        <v>33</v>
      </c>
      <c r="B33" s="23" t="s">
        <v>34</v>
      </c>
      <c r="C33" s="49">
        <f>SUM(E21)</f>
        <v>7436980.1799999997</v>
      </c>
      <c r="D33" s="24">
        <v>0</v>
      </c>
      <c r="E33" s="159">
        <f>SUM(C33+D33)</f>
        <v>7436980.1799999997</v>
      </c>
    </row>
    <row r="34" spans="1:5" ht="25.5" customHeight="1" x14ac:dyDescent="0.25">
      <c r="A34" s="22" t="s">
        <v>57</v>
      </c>
      <c r="B34" s="23" t="s">
        <v>43</v>
      </c>
      <c r="C34" s="24">
        <f>SUM(E22)</f>
        <v>18051961.039999999</v>
      </c>
      <c r="D34" s="24">
        <v>0</v>
      </c>
      <c r="E34" s="159">
        <f>SUM(C34+D34)</f>
        <v>18051961.039999999</v>
      </c>
    </row>
    <row r="35" spans="1:5" ht="25.5" customHeight="1" x14ac:dyDescent="0.25">
      <c r="A35" s="22" t="s">
        <v>35</v>
      </c>
      <c r="B35" s="23" t="s">
        <v>36</v>
      </c>
      <c r="C35" s="51">
        <v>-1488941.22</v>
      </c>
      <c r="D35" s="161">
        <v>0</v>
      </c>
      <c r="E35" s="159">
        <f>SUM(C35+D35)</f>
        <v>-1488941.22</v>
      </c>
    </row>
    <row r="36" spans="1:5" ht="15.75" customHeight="1" thickBot="1" x14ac:dyDescent="0.3">
      <c r="A36" s="25" t="s">
        <v>37</v>
      </c>
      <c r="B36" s="26" t="s">
        <v>38</v>
      </c>
      <c r="C36" s="27">
        <v>0</v>
      </c>
      <c r="D36" s="27">
        <v>0</v>
      </c>
      <c r="E36" s="159">
        <f>SUM(C36+D36)</f>
        <v>0</v>
      </c>
    </row>
    <row r="37" spans="1:5" ht="15.75" customHeight="1" thickBot="1" x14ac:dyDescent="0.3">
      <c r="A37" s="260" t="s">
        <v>39</v>
      </c>
      <c r="B37" s="260"/>
      <c r="C37" s="19">
        <f>SUM(C33:C36)</f>
        <v>24000000</v>
      </c>
      <c r="D37" s="19">
        <f t="shared" ref="D37:E37" si="1">SUM(D33:D36)</f>
        <v>0</v>
      </c>
      <c r="E37" s="160">
        <f t="shared" si="1"/>
        <v>24000000</v>
      </c>
    </row>
    <row r="38" spans="1:5" ht="5.0999999999999996" customHeight="1" thickBot="1" x14ac:dyDescent="0.3">
      <c r="A38" s="28"/>
      <c r="B38" s="28"/>
      <c r="C38" s="29"/>
      <c r="D38" s="29"/>
      <c r="E38" s="30"/>
    </row>
    <row r="39" spans="1:5" ht="15.75" customHeight="1" thickBot="1" x14ac:dyDescent="0.3">
      <c r="A39" s="260" t="s">
        <v>40</v>
      </c>
      <c r="B39" s="260"/>
      <c r="C39" s="16" t="s">
        <v>68</v>
      </c>
      <c r="D39" s="16" t="s">
        <v>127</v>
      </c>
      <c r="E39" s="158" t="s">
        <v>128</v>
      </c>
    </row>
    <row r="40" spans="1:5" ht="15.75" customHeight="1" x14ac:dyDescent="0.25">
      <c r="A40" s="261" t="s">
        <v>41</v>
      </c>
      <c r="B40" s="261"/>
      <c r="C40" s="31">
        <f>SUM(C28+C33+C34)</f>
        <v>101488941.22</v>
      </c>
      <c r="D40" s="31">
        <f>SUM(D28+D33+D34)</f>
        <v>-14452</v>
      </c>
      <c r="E40" s="162">
        <f>SUM(E28+E33+E34)</f>
        <v>101474489.22</v>
      </c>
    </row>
    <row r="41" spans="1:5" ht="15.75" customHeight="1" thickBot="1" x14ac:dyDescent="0.3">
      <c r="A41" s="262" t="s">
        <v>42</v>
      </c>
      <c r="B41" s="262"/>
      <c r="C41" s="32">
        <f>SUM(C29-C35)</f>
        <v>101488941.22</v>
      </c>
      <c r="D41" s="32">
        <f>SUM(D29-D35)</f>
        <v>-14452</v>
      </c>
      <c r="E41" s="163">
        <f>SUM(E29-E35)</f>
        <v>101474489.22</v>
      </c>
    </row>
    <row r="42" spans="1:5" ht="15.75" customHeight="1" thickBot="1" x14ac:dyDescent="0.3">
      <c r="A42" s="28" t="s">
        <v>20</v>
      </c>
      <c r="B42" s="28"/>
      <c r="C42" s="33">
        <f>SUM(C40-C41)</f>
        <v>0</v>
      </c>
      <c r="D42" s="33">
        <f t="shared" ref="D42:E42" si="2">SUM(D40-D41)</f>
        <v>0</v>
      </c>
      <c r="E42" s="164">
        <f t="shared" si="2"/>
        <v>0</v>
      </c>
    </row>
    <row r="43" spans="1:5" ht="15.75" customHeight="1" x14ac:dyDescent="0.25"/>
    <row r="44" spans="1:5" ht="15.75" customHeight="1" x14ac:dyDescent="0.25">
      <c r="A44" s="259"/>
      <c r="B44" s="259"/>
      <c r="C44" s="259"/>
      <c r="D44" s="259"/>
      <c r="E44" s="34"/>
    </row>
    <row r="45" spans="1:5" ht="15.75" customHeight="1" x14ac:dyDescent="0.25"/>
    <row r="46" spans="1:5" ht="15.75" customHeight="1" x14ac:dyDescent="0.25"/>
    <row r="47" spans="1:5" ht="15.75" customHeight="1" x14ac:dyDescent="0.25"/>
    <row r="48" spans="1:5" ht="15.75" customHeight="1" x14ac:dyDescent="0.25"/>
    <row r="50" spans="1:5" s="4" customFormat="1" x14ac:dyDescent="0.25">
      <c r="A50" s="5"/>
      <c r="B50" s="5"/>
      <c r="C50" s="5"/>
      <c r="D50" s="5"/>
      <c r="E50" s="6"/>
    </row>
  </sheetData>
  <mergeCells count="23">
    <mergeCell ref="A4:D4"/>
    <mergeCell ref="A10:D10"/>
    <mergeCell ref="A12:D12"/>
    <mergeCell ref="A18:D18"/>
    <mergeCell ref="A20:D20"/>
    <mergeCell ref="A8:D8"/>
    <mergeCell ref="A15:D15"/>
    <mergeCell ref="A16:D16"/>
    <mergeCell ref="A7:D7"/>
    <mergeCell ref="A44:D44"/>
    <mergeCell ref="A32:B32"/>
    <mergeCell ref="A37:B37"/>
    <mergeCell ref="A39:B39"/>
    <mergeCell ref="A40:B40"/>
    <mergeCell ref="A41:B41"/>
    <mergeCell ref="A30:B30"/>
    <mergeCell ref="A21:D21"/>
    <mergeCell ref="A23:D23"/>
    <mergeCell ref="A24:D24"/>
    <mergeCell ref="A27:B27"/>
    <mergeCell ref="A28:B28"/>
    <mergeCell ref="A29:B29"/>
    <mergeCell ref="A22:D22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CZ00303453&amp;C&amp;"-,Tučné"&amp;14&amp;A
&amp;RRok 2023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workbookViewId="0">
      <selection activeCell="D50" sqref="D50:F50"/>
    </sheetView>
  </sheetViews>
  <sheetFormatPr defaultRowHeight="15" x14ac:dyDescent="0.25"/>
  <cols>
    <col min="1" max="2" width="6.7109375" style="80" customWidth="1"/>
    <col min="3" max="3" width="18" style="80" customWidth="1"/>
    <col min="4" max="4" width="25.28515625" style="80" customWidth="1"/>
    <col min="5" max="6" width="13.28515625" style="81" customWidth="1"/>
    <col min="7" max="7" width="15.7109375" style="82" customWidth="1"/>
    <col min="8" max="9" width="13.28515625" customWidth="1"/>
    <col min="10" max="10" width="15.7109375" customWidth="1"/>
  </cols>
  <sheetData>
    <row r="1" spans="1:17" s="44" customFormat="1" ht="24.95" customHeight="1" x14ac:dyDescent="0.25">
      <c r="A1" s="229" t="s">
        <v>0</v>
      </c>
      <c r="B1" s="230"/>
      <c r="C1" s="231"/>
      <c r="D1" s="41"/>
      <c r="E1" s="42"/>
      <c r="F1" s="43"/>
      <c r="H1" s="166" t="s">
        <v>129</v>
      </c>
    </row>
    <row r="2" spans="1:17" s="44" customFormat="1" ht="8.1" customHeight="1" thickBot="1" x14ac:dyDescent="0.3">
      <c r="A2" s="38"/>
      <c r="B2" s="39"/>
      <c r="C2" s="40"/>
      <c r="D2" s="41"/>
      <c r="E2" s="42"/>
      <c r="F2" s="43"/>
      <c r="H2" s="165" t="s">
        <v>130</v>
      </c>
    </row>
    <row r="3" spans="1:17" s="44" customFormat="1" ht="30.75" customHeight="1" thickBot="1" x14ac:dyDescent="0.3">
      <c r="A3" s="167" t="s">
        <v>1</v>
      </c>
      <c r="B3" s="168" t="s">
        <v>2</v>
      </c>
      <c r="C3" s="287" t="s">
        <v>3</v>
      </c>
      <c r="D3" s="287"/>
      <c r="E3" s="173" t="s">
        <v>63</v>
      </c>
      <c r="F3" s="173" t="s">
        <v>64</v>
      </c>
      <c r="G3" s="174" t="s">
        <v>62</v>
      </c>
      <c r="H3" s="175" t="s">
        <v>132</v>
      </c>
      <c r="I3" s="176" t="s">
        <v>133</v>
      </c>
      <c r="J3" s="177" t="s">
        <v>134</v>
      </c>
    </row>
    <row r="4" spans="1:17" s="37" customFormat="1" ht="16.5" customHeight="1" thickBot="1" x14ac:dyDescent="0.3">
      <c r="A4" s="284" t="s">
        <v>5</v>
      </c>
      <c r="B4" s="285"/>
      <c r="C4" s="285"/>
      <c r="D4" s="286"/>
      <c r="E4" s="70">
        <v>86467815.379999995</v>
      </c>
      <c r="F4" s="70">
        <v>86209291.019999996</v>
      </c>
      <c r="G4" s="71">
        <v>76000000</v>
      </c>
      <c r="H4" s="169">
        <v>-14452</v>
      </c>
      <c r="I4" s="170">
        <f>SUM(-14452)</f>
        <v>-14452</v>
      </c>
      <c r="J4" s="171">
        <f>SUM(G4+I4)</f>
        <v>75985548</v>
      </c>
    </row>
    <row r="5" spans="1:17" s="37" customFormat="1" ht="5.0999999999999996" customHeight="1" thickBot="1" x14ac:dyDescent="0.3">
      <c r="A5" s="80"/>
      <c r="B5" s="80"/>
      <c r="C5" s="80"/>
      <c r="D5" s="80"/>
      <c r="E5" s="81"/>
      <c r="F5" s="81"/>
      <c r="G5" s="82"/>
      <c r="H5" s="50"/>
    </row>
    <row r="6" spans="1:17" s="37" customFormat="1" ht="24.95" customHeight="1" x14ac:dyDescent="0.3">
      <c r="A6" s="204" t="s">
        <v>19</v>
      </c>
      <c r="B6" s="204"/>
      <c r="C6" s="204"/>
      <c r="D6" s="204"/>
      <c r="E6" s="204"/>
      <c r="F6" s="204"/>
      <c r="G6" s="205"/>
      <c r="H6" s="166" t="s">
        <v>129</v>
      </c>
      <c r="I6" s="172"/>
      <c r="J6" s="172"/>
      <c r="K6" s="172"/>
      <c r="L6" s="172"/>
      <c r="M6" s="172"/>
      <c r="N6" s="172"/>
      <c r="O6" s="172"/>
      <c r="P6" s="172"/>
      <c r="Q6" s="172"/>
    </row>
    <row r="7" spans="1:17" s="37" customFormat="1" ht="8.1" customHeight="1" thickBot="1" x14ac:dyDescent="0.35">
      <c r="A7" s="206"/>
      <c r="B7" s="206"/>
      <c r="C7" s="206"/>
      <c r="D7" s="206"/>
      <c r="E7" s="206"/>
      <c r="F7" s="206"/>
      <c r="G7" s="207"/>
      <c r="H7" s="165" t="s">
        <v>130</v>
      </c>
    </row>
    <row r="8" spans="1:17" s="44" customFormat="1" ht="30.75" customHeight="1" thickBot="1" x14ac:dyDescent="0.3">
      <c r="A8" s="167" t="s">
        <v>1</v>
      </c>
      <c r="B8" s="168" t="s">
        <v>2</v>
      </c>
      <c r="C8" s="287" t="s">
        <v>3</v>
      </c>
      <c r="D8" s="287"/>
      <c r="E8" s="173" t="s">
        <v>63</v>
      </c>
      <c r="F8" s="173" t="s">
        <v>64</v>
      </c>
      <c r="G8" s="174" t="s">
        <v>62</v>
      </c>
      <c r="H8" s="175" t="s">
        <v>132</v>
      </c>
      <c r="I8" s="176" t="s">
        <v>133</v>
      </c>
      <c r="J8" s="177" t="s">
        <v>134</v>
      </c>
    </row>
    <row r="9" spans="1:17" s="44" customFormat="1" ht="42" customHeight="1" x14ac:dyDescent="0.25">
      <c r="A9" s="178" t="s">
        <v>4</v>
      </c>
      <c r="B9" s="179" t="s">
        <v>14</v>
      </c>
      <c r="C9" s="288" t="s">
        <v>131</v>
      </c>
      <c r="D9" s="288"/>
      <c r="E9" s="208">
        <v>4592254.4000000004</v>
      </c>
      <c r="F9" s="208">
        <v>2363406.1800000002</v>
      </c>
      <c r="G9" s="180">
        <v>7436980.1799999997</v>
      </c>
      <c r="H9" s="181">
        <v>0</v>
      </c>
      <c r="I9" s="182">
        <f>SUM(H9)</f>
        <v>0</v>
      </c>
      <c r="J9" s="183">
        <f>SUM(G9+I9)</f>
        <v>7436980.1799999997</v>
      </c>
    </row>
    <row r="10" spans="1:17" s="44" customFormat="1" ht="15.95" customHeight="1" x14ac:dyDescent="0.25">
      <c r="A10" s="184" t="s">
        <v>4</v>
      </c>
      <c r="B10" s="185" t="s">
        <v>15</v>
      </c>
      <c r="C10" s="289" t="s">
        <v>43</v>
      </c>
      <c r="D10" s="289"/>
      <c r="E10" s="186">
        <v>7000000</v>
      </c>
      <c r="F10" s="187">
        <v>6948038.96</v>
      </c>
      <c r="G10" s="188">
        <v>18051961.039999999</v>
      </c>
      <c r="H10" s="189">
        <v>0</v>
      </c>
      <c r="I10" s="190">
        <f t="shared" ref="I10:I11" si="0">SUM(H10)</f>
        <v>0</v>
      </c>
      <c r="J10" s="191">
        <f t="shared" ref="J10:J11" si="1">SUM(G10+I10)</f>
        <v>18051961.039999999</v>
      </c>
    </row>
    <row r="11" spans="1:17" s="44" customFormat="1" ht="15.95" customHeight="1" thickBot="1" x14ac:dyDescent="0.3">
      <c r="A11" s="192" t="s">
        <v>4</v>
      </c>
      <c r="B11" s="193" t="s">
        <v>16</v>
      </c>
      <c r="C11" s="269" t="s">
        <v>44</v>
      </c>
      <c r="D11" s="269"/>
      <c r="E11" s="194">
        <v>0</v>
      </c>
      <c r="F11" s="210">
        <v>199851.03</v>
      </c>
      <c r="G11" s="195">
        <v>0</v>
      </c>
      <c r="H11" s="196">
        <v>0</v>
      </c>
      <c r="I11" s="197">
        <f t="shared" si="0"/>
        <v>0</v>
      </c>
      <c r="J11" s="198">
        <f t="shared" si="1"/>
        <v>0</v>
      </c>
    </row>
    <row r="12" spans="1:17" s="44" customFormat="1" ht="15.75" thickBot="1" x14ac:dyDescent="0.3">
      <c r="A12" s="270" t="s">
        <v>45</v>
      </c>
      <c r="B12" s="271"/>
      <c r="C12" s="271"/>
      <c r="D12" s="271"/>
      <c r="E12" s="209">
        <f>SUM(E9:E11)</f>
        <v>11592254.4</v>
      </c>
      <c r="F12" s="209">
        <f>SUM(F9:F11)</f>
        <v>9511296.1699999999</v>
      </c>
      <c r="G12" s="199">
        <f>SUM(G9:G11)</f>
        <v>25488941.219999999</v>
      </c>
      <c r="H12" s="200">
        <f t="shared" ref="H12:J12" si="2">SUM(H9:H11)</f>
        <v>0</v>
      </c>
      <c r="I12" s="201">
        <f t="shared" si="2"/>
        <v>0</v>
      </c>
      <c r="J12" s="202">
        <f t="shared" si="2"/>
        <v>25488941.219999999</v>
      </c>
    </row>
    <row r="13" spans="1:17" s="44" customFormat="1" ht="5.0999999999999996" customHeight="1" thickBot="1" x14ac:dyDescent="0.3">
      <c r="A13" s="45"/>
      <c r="B13" s="45"/>
      <c r="C13" s="45"/>
      <c r="E13" s="46"/>
      <c r="F13" s="46"/>
      <c r="G13" s="47"/>
      <c r="H13" s="203"/>
    </row>
    <row r="14" spans="1:17" s="44" customFormat="1" ht="18.75" customHeight="1" thickBot="1" x14ac:dyDescent="0.3">
      <c r="A14" s="272" t="s">
        <v>46</v>
      </c>
      <c r="B14" s="272"/>
      <c r="C14" s="272"/>
      <c r="D14" s="272"/>
      <c r="E14" s="48"/>
      <c r="I14" s="267">
        <f>SUM(J4+J12)</f>
        <v>101474489.22</v>
      </c>
      <c r="J14" s="268"/>
    </row>
    <row r="15" spans="1:17" s="44" customFormat="1" ht="5.0999999999999996" customHeight="1" thickBot="1" x14ac:dyDescent="0.3">
      <c r="A15" s="103"/>
      <c r="B15" s="103"/>
      <c r="C15" s="103"/>
      <c r="D15" s="103"/>
      <c r="E15" s="48"/>
      <c r="I15" s="228"/>
      <c r="J15" s="228"/>
    </row>
    <row r="16" spans="1:17" s="44" customFormat="1" ht="24.95" customHeight="1" x14ac:dyDescent="0.25">
      <c r="A16" s="233" t="s">
        <v>6</v>
      </c>
      <c r="B16" s="233"/>
      <c r="C16" s="233"/>
      <c r="D16" s="41"/>
      <c r="E16" s="42"/>
      <c r="F16" s="43"/>
      <c r="H16" s="166" t="s">
        <v>129</v>
      </c>
    </row>
    <row r="17" spans="1:17" s="44" customFormat="1" ht="8.1" customHeight="1" thickBot="1" x14ac:dyDescent="0.3">
      <c r="A17" s="232"/>
      <c r="B17" s="232"/>
      <c r="C17" s="232"/>
      <c r="D17" s="41"/>
      <c r="E17" s="42"/>
      <c r="F17" s="43"/>
      <c r="H17" s="165" t="s">
        <v>130</v>
      </c>
    </row>
    <row r="18" spans="1:17" s="1" customFormat="1" ht="29.25" customHeight="1" thickBot="1" x14ac:dyDescent="0.3">
      <c r="A18" s="52" t="s">
        <v>50</v>
      </c>
      <c r="B18" s="273" t="s">
        <v>3</v>
      </c>
      <c r="C18" s="274"/>
      <c r="D18" s="53"/>
      <c r="E18" s="173" t="s">
        <v>63</v>
      </c>
      <c r="F18" s="173" t="s">
        <v>64</v>
      </c>
      <c r="G18" s="174" t="s">
        <v>62</v>
      </c>
      <c r="H18" s="175" t="s">
        <v>132</v>
      </c>
      <c r="I18" s="176" t="s">
        <v>133</v>
      </c>
      <c r="J18" s="177" t="s">
        <v>134</v>
      </c>
    </row>
    <row r="19" spans="1:17" ht="14.45" customHeight="1" x14ac:dyDescent="0.25">
      <c r="A19" s="54" t="s">
        <v>51</v>
      </c>
      <c r="B19" s="275" t="s">
        <v>17</v>
      </c>
      <c r="C19" s="276"/>
      <c r="D19" s="55"/>
      <c r="E19" s="56">
        <v>6832000</v>
      </c>
      <c r="F19" s="56">
        <v>6831061.4199999999</v>
      </c>
      <c r="G19" s="57">
        <v>10000000</v>
      </c>
      <c r="H19" s="212">
        <v>0</v>
      </c>
      <c r="I19" s="213">
        <v>0</v>
      </c>
      <c r="J19" s="214">
        <f>SUM(G19+I19)</f>
        <v>10000000</v>
      </c>
    </row>
    <row r="20" spans="1:17" ht="14.45" customHeight="1" x14ac:dyDescent="0.25">
      <c r="A20" s="58" t="s">
        <v>55</v>
      </c>
      <c r="B20" s="59" t="s">
        <v>56</v>
      </c>
      <c r="C20" s="60"/>
      <c r="D20" s="61"/>
      <c r="E20" s="62">
        <v>9887344.0999999996</v>
      </c>
      <c r="F20" s="62">
        <v>8832367.5700000003</v>
      </c>
      <c r="G20" s="63">
        <v>10000000</v>
      </c>
      <c r="H20" s="215">
        <v>0</v>
      </c>
      <c r="I20" s="216">
        <v>0</v>
      </c>
      <c r="J20" s="217">
        <f t="shared" ref="J20:J23" si="3">SUM(G20+I20)</f>
        <v>10000000</v>
      </c>
    </row>
    <row r="21" spans="1:17" ht="14.45" customHeight="1" x14ac:dyDescent="0.25">
      <c r="A21" s="58" t="s">
        <v>52</v>
      </c>
      <c r="B21" s="277" t="s">
        <v>53</v>
      </c>
      <c r="C21" s="278"/>
      <c r="D21" s="61"/>
      <c r="E21" s="62">
        <v>53174374.560000002</v>
      </c>
      <c r="F21" s="62">
        <v>52415044.119999997</v>
      </c>
      <c r="G21" s="63">
        <v>53000000</v>
      </c>
      <c r="H21" s="215">
        <v>-14452</v>
      </c>
      <c r="I21" s="218">
        <f>SUM(-14452)</f>
        <v>-14452</v>
      </c>
      <c r="J21" s="217">
        <f t="shared" si="3"/>
        <v>52985548</v>
      </c>
    </row>
    <row r="22" spans="1:17" ht="14.45" customHeight="1" x14ac:dyDescent="0.25">
      <c r="A22" s="58" t="s">
        <v>21</v>
      </c>
      <c r="B22" s="59" t="s">
        <v>82</v>
      </c>
      <c r="C22" s="64"/>
      <c r="D22" s="65"/>
      <c r="E22" s="62">
        <v>1871154.5</v>
      </c>
      <c r="F22" s="62">
        <v>1836908.25</v>
      </c>
      <c r="G22" s="63">
        <v>2000000</v>
      </c>
      <c r="H22" s="215">
        <v>0</v>
      </c>
      <c r="I22" s="216">
        <v>0</v>
      </c>
      <c r="J22" s="217">
        <f t="shared" si="3"/>
        <v>2000000</v>
      </c>
    </row>
    <row r="23" spans="1:17" ht="14.45" customHeight="1" thickBot="1" x14ac:dyDescent="0.3">
      <c r="A23" s="66" t="s">
        <v>71</v>
      </c>
      <c r="B23" s="219" t="s">
        <v>18</v>
      </c>
      <c r="C23" s="220"/>
      <c r="D23" s="67"/>
      <c r="E23" s="68">
        <v>24732046.02</v>
      </c>
      <c r="F23" s="68">
        <v>24242055.23</v>
      </c>
      <c r="G23" s="69">
        <v>25000000</v>
      </c>
      <c r="H23" s="221">
        <v>0</v>
      </c>
      <c r="I23" s="222">
        <v>0</v>
      </c>
      <c r="J23" s="223">
        <f t="shared" si="3"/>
        <v>25000000</v>
      </c>
    </row>
    <row r="24" spans="1:17" ht="16.5" customHeight="1" thickBot="1" x14ac:dyDescent="0.3">
      <c r="A24" s="279" t="s">
        <v>13</v>
      </c>
      <c r="B24" s="280"/>
      <c r="C24" s="280"/>
      <c r="D24" s="281"/>
      <c r="E24" s="224">
        <f t="shared" ref="E24:J24" si="4">SUM(E19:E23)</f>
        <v>96496919.179999992</v>
      </c>
      <c r="F24" s="224">
        <f t="shared" si="4"/>
        <v>94157436.590000004</v>
      </c>
      <c r="G24" s="225">
        <f t="shared" si="4"/>
        <v>100000000</v>
      </c>
      <c r="H24" s="226">
        <f t="shared" si="4"/>
        <v>-14452</v>
      </c>
      <c r="I24" s="227">
        <f t="shared" si="4"/>
        <v>-14452</v>
      </c>
      <c r="J24" s="227">
        <f t="shared" si="4"/>
        <v>99985548</v>
      </c>
    </row>
    <row r="25" spans="1:17" ht="15.95" customHeight="1" x14ac:dyDescent="0.25">
      <c r="A25" s="282" t="s">
        <v>72</v>
      </c>
      <c r="B25" s="282"/>
      <c r="C25" s="282"/>
      <c r="D25" s="282"/>
      <c r="E25" s="282"/>
      <c r="F25" s="282"/>
      <c r="G25" s="72">
        <v>70000000</v>
      </c>
      <c r="H25" s="72">
        <f>SUM(H24)</f>
        <v>-14452</v>
      </c>
      <c r="I25" s="72">
        <f>SUM(I24)</f>
        <v>-14452</v>
      </c>
      <c r="J25" s="72">
        <f>SUM(G25+I25)</f>
        <v>69985548</v>
      </c>
    </row>
    <row r="26" spans="1:17" ht="15.95" customHeight="1" thickBot="1" x14ac:dyDescent="0.3">
      <c r="A26" s="283" t="s">
        <v>73</v>
      </c>
      <c r="B26" s="283"/>
      <c r="C26" s="283"/>
      <c r="D26" s="283"/>
      <c r="E26" s="73"/>
      <c r="F26" s="73"/>
      <c r="G26" s="72">
        <v>30000000</v>
      </c>
      <c r="H26" s="72">
        <v>0</v>
      </c>
      <c r="I26" s="72">
        <v>0</v>
      </c>
      <c r="J26" s="72">
        <f>SUM(G26+I26)</f>
        <v>30000000</v>
      </c>
    </row>
    <row r="27" spans="1:17" ht="15.75" thickBot="1" x14ac:dyDescent="0.3">
      <c r="A27" s="299" t="s">
        <v>83</v>
      </c>
      <c r="B27" s="299"/>
      <c r="C27" s="299"/>
      <c r="D27" s="299"/>
      <c r="E27" s="299"/>
      <c r="F27" s="299"/>
      <c r="G27" s="299"/>
      <c r="H27" s="211"/>
      <c r="I27" s="211"/>
      <c r="J27" s="211"/>
    </row>
    <row r="28" spans="1:17" s="37" customFormat="1" ht="24.95" customHeight="1" x14ac:dyDescent="0.3">
      <c r="A28" s="204" t="s">
        <v>19</v>
      </c>
      <c r="B28" s="204"/>
      <c r="C28" s="204"/>
      <c r="D28" s="204"/>
      <c r="E28" s="204"/>
      <c r="F28" s="204"/>
      <c r="G28" s="205"/>
      <c r="H28" s="166" t="s">
        <v>129</v>
      </c>
      <c r="I28" s="172"/>
      <c r="J28" s="172"/>
      <c r="K28" s="172"/>
      <c r="L28" s="172"/>
      <c r="M28" s="172"/>
      <c r="N28" s="172"/>
      <c r="O28" s="172"/>
      <c r="P28" s="172"/>
      <c r="Q28" s="172"/>
    </row>
    <row r="29" spans="1:17" s="37" customFormat="1" ht="8.1" customHeight="1" thickBot="1" x14ac:dyDescent="0.35">
      <c r="A29" s="206"/>
      <c r="B29" s="206"/>
      <c r="C29" s="206"/>
      <c r="D29" s="206"/>
      <c r="E29" s="206"/>
      <c r="F29" s="206"/>
      <c r="G29" s="207"/>
      <c r="H29" s="165" t="s">
        <v>130</v>
      </c>
    </row>
    <row r="30" spans="1:17" s="44" customFormat="1" ht="30.75" customHeight="1" thickBot="1" x14ac:dyDescent="0.3">
      <c r="A30" s="167" t="s">
        <v>1</v>
      </c>
      <c r="B30" s="168" t="s">
        <v>2</v>
      </c>
      <c r="C30" s="287" t="s">
        <v>3</v>
      </c>
      <c r="D30" s="287"/>
      <c r="E30" s="173" t="s">
        <v>63</v>
      </c>
      <c r="F30" s="173" t="s">
        <v>64</v>
      </c>
      <c r="G30" s="174" t="s">
        <v>62</v>
      </c>
      <c r="H30" s="175" t="s">
        <v>132</v>
      </c>
      <c r="I30" s="176" t="s">
        <v>133</v>
      </c>
      <c r="J30" s="177" t="s">
        <v>134</v>
      </c>
    </row>
    <row r="31" spans="1:17" ht="15" customHeight="1" thickBot="1" x14ac:dyDescent="0.3">
      <c r="A31" s="91" t="s">
        <v>4</v>
      </c>
      <c r="B31" s="92" t="s">
        <v>47</v>
      </c>
      <c r="C31" s="300" t="s">
        <v>48</v>
      </c>
      <c r="D31" s="301"/>
      <c r="E31" s="75">
        <v>1563150.6</v>
      </c>
      <c r="F31" s="75">
        <v>1563150.6</v>
      </c>
      <c r="G31" s="76">
        <v>1488941.22</v>
      </c>
      <c r="H31" s="234">
        <v>0</v>
      </c>
      <c r="I31" s="235">
        <v>0</v>
      </c>
      <c r="J31" s="236">
        <f>SUM(G31+I31)</f>
        <v>1488941.22</v>
      </c>
    </row>
    <row r="32" spans="1:17" ht="16.5" customHeight="1" thickBot="1" x14ac:dyDescent="0.3">
      <c r="A32" s="284" t="s">
        <v>54</v>
      </c>
      <c r="B32" s="285"/>
      <c r="C32" s="285"/>
      <c r="D32" s="286"/>
      <c r="E32" s="70">
        <f>SUM(E31)</f>
        <v>1563150.6</v>
      </c>
      <c r="F32" s="70">
        <f>SUM(F31)</f>
        <v>1563150.6</v>
      </c>
      <c r="G32" s="71">
        <f>SUM(G31)</f>
        <v>1488941.22</v>
      </c>
      <c r="H32" s="227">
        <f t="shared" ref="H32:J32" si="5">SUM(H31)</f>
        <v>0</v>
      </c>
      <c r="I32" s="227">
        <f t="shared" si="5"/>
        <v>0</v>
      </c>
      <c r="J32" s="227">
        <f t="shared" si="5"/>
        <v>1488941.22</v>
      </c>
    </row>
    <row r="33" spans="1:10" ht="5.0999999999999996" customHeight="1" thickBot="1" x14ac:dyDescent="0.3">
      <c r="A33" s="103"/>
      <c r="B33" s="103"/>
      <c r="C33" s="103"/>
      <c r="D33" s="103"/>
      <c r="E33" s="103"/>
      <c r="F33" s="103"/>
      <c r="G33" s="103"/>
    </row>
    <row r="34" spans="1:10" s="1" customFormat="1" ht="19.5" thickBot="1" x14ac:dyDescent="0.3">
      <c r="A34" s="272" t="s">
        <v>49</v>
      </c>
      <c r="B34" s="272"/>
      <c r="C34" s="272"/>
      <c r="D34" s="272"/>
      <c r="E34" s="272"/>
      <c r="F34" s="103"/>
      <c r="G34" s="103"/>
      <c r="I34" s="267">
        <f>SUM(J24+J32)</f>
        <v>101474489.22</v>
      </c>
      <c r="J34" s="268"/>
    </row>
    <row r="35" spans="1:10" s="35" customFormat="1" ht="5.0999999999999996" customHeight="1" thickBot="1" x14ac:dyDescent="0.3">
      <c r="A35" s="77"/>
      <c r="B35" s="77"/>
      <c r="C35" s="77"/>
      <c r="D35" s="77"/>
      <c r="E35" s="77"/>
      <c r="F35" s="78"/>
      <c r="G35" s="78"/>
    </row>
    <row r="36" spans="1:10" ht="21" x14ac:dyDescent="0.25">
      <c r="A36" s="79" t="s">
        <v>84</v>
      </c>
      <c r="B36" s="79"/>
      <c r="H36" s="166" t="s">
        <v>129</v>
      </c>
      <c r="I36" s="172"/>
      <c r="J36" s="172"/>
    </row>
    <row r="37" spans="1:10" s="36" customFormat="1" ht="13.5" customHeight="1" thickBot="1" x14ac:dyDescent="0.3">
      <c r="A37" s="83" t="s">
        <v>58</v>
      </c>
      <c r="B37" s="83"/>
      <c r="C37" s="83"/>
      <c r="D37" s="83"/>
      <c r="E37" s="84"/>
      <c r="F37" s="84"/>
      <c r="G37" s="85"/>
      <c r="H37" s="165" t="s">
        <v>130</v>
      </c>
      <c r="I37" s="37"/>
      <c r="J37" s="37"/>
    </row>
    <row r="38" spans="1:10" s="36" customFormat="1" ht="30.75" customHeight="1" thickBot="1" x14ac:dyDescent="0.25">
      <c r="A38" s="52" t="s">
        <v>1</v>
      </c>
      <c r="B38" s="74" t="s">
        <v>2</v>
      </c>
      <c r="C38" s="86" t="s">
        <v>3</v>
      </c>
      <c r="D38" s="273" t="s">
        <v>60</v>
      </c>
      <c r="E38" s="274"/>
      <c r="F38" s="274"/>
      <c r="G38" s="87" t="s">
        <v>62</v>
      </c>
      <c r="H38" s="242" t="s">
        <v>132</v>
      </c>
      <c r="I38" s="243" t="s">
        <v>133</v>
      </c>
      <c r="J38" s="244" t="s">
        <v>134</v>
      </c>
    </row>
    <row r="39" spans="1:10" s="1" customFormat="1" ht="18" customHeight="1" x14ac:dyDescent="0.25">
      <c r="A39" s="99">
        <v>1032</v>
      </c>
      <c r="B39" s="100">
        <v>5225</v>
      </c>
      <c r="C39" s="101" t="s">
        <v>7</v>
      </c>
      <c r="D39" s="302" t="s">
        <v>89</v>
      </c>
      <c r="E39" s="303"/>
      <c r="F39" s="303"/>
      <c r="G39" s="102">
        <v>4644</v>
      </c>
      <c r="H39" s="237">
        <v>0</v>
      </c>
      <c r="I39" s="238">
        <v>0</v>
      </c>
      <c r="J39" s="239">
        <f>SUM(G39+I39)</f>
        <v>4644</v>
      </c>
    </row>
    <row r="40" spans="1:10" s="2" customFormat="1" ht="18" customHeight="1" x14ac:dyDescent="0.25">
      <c r="A40" s="93">
        <v>2143</v>
      </c>
      <c r="B40" s="94">
        <v>5229</v>
      </c>
      <c r="C40" s="88" t="s">
        <v>8</v>
      </c>
      <c r="D40" s="291" t="s">
        <v>90</v>
      </c>
      <c r="E40" s="292"/>
      <c r="F40" s="292"/>
      <c r="G40" s="89">
        <v>13566</v>
      </c>
      <c r="H40" s="240">
        <v>0</v>
      </c>
      <c r="I40" s="238">
        <f t="shared" ref="I40:I44" si="6">SUM(H40)</f>
        <v>0</v>
      </c>
      <c r="J40" s="239">
        <f t="shared" ref="J40:J54" si="7">SUM(G40+I40)</f>
        <v>13566</v>
      </c>
    </row>
    <row r="41" spans="1:10" ht="18" customHeight="1" x14ac:dyDescent="0.25">
      <c r="A41" s="93">
        <v>2143</v>
      </c>
      <c r="B41" s="94">
        <v>5229</v>
      </c>
      <c r="C41" s="88" t="s">
        <v>8</v>
      </c>
      <c r="D41" s="291" t="s">
        <v>80</v>
      </c>
      <c r="E41" s="292"/>
      <c r="F41" s="292"/>
      <c r="G41" s="89">
        <v>4500</v>
      </c>
      <c r="H41" s="240">
        <v>0</v>
      </c>
      <c r="I41" s="238">
        <f t="shared" si="6"/>
        <v>0</v>
      </c>
      <c r="J41" s="239">
        <f t="shared" si="7"/>
        <v>4500</v>
      </c>
    </row>
    <row r="42" spans="1:10" ht="18" customHeight="1" x14ac:dyDescent="0.25">
      <c r="A42" s="93">
        <v>2292</v>
      </c>
      <c r="B42" s="94">
        <v>5323</v>
      </c>
      <c r="C42" s="88" t="s">
        <v>85</v>
      </c>
      <c r="D42" s="291" t="s">
        <v>77</v>
      </c>
      <c r="E42" s="292"/>
      <c r="F42" s="293"/>
      <c r="G42" s="89">
        <v>5000</v>
      </c>
      <c r="H42" s="240">
        <v>0</v>
      </c>
      <c r="I42" s="238">
        <f t="shared" si="6"/>
        <v>0</v>
      </c>
      <c r="J42" s="239">
        <f t="shared" si="7"/>
        <v>5000</v>
      </c>
    </row>
    <row r="43" spans="1:10" ht="14.1" customHeight="1" x14ac:dyDescent="0.25">
      <c r="A43" s="93">
        <v>2292</v>
      </c>
      <c r="B43" s="94">
        <v>5323</v>
      </c>
      <c r="C43" s="88" t="s">
        <v>61</v>
      </c>
      <c r="D43" s="291" t="s">
        <v>86</v>
      </c>
      <c r="E43" s="292"/>
      <c r="F43" s="293"/>
      <c r="G43" s="89">
        <v>373774.7</v>
      </c>
      <c r="H43" s="240">
        <v>0</v>
      </c>
      <c r="I43" s="238">
        <f t="shared" si="6"/>
        <v>0</v>
      </c>
      <c r="J43" s="239">
        <f t="shared" si="7"/>
        <v>373774.7</v>
      </c>
    </row>
    <row r="44" spans="1:10" ht="18" customHeight="1" x14ac:dyDescent="0.25">
      <c r="A44" s="93">
        <v>3119</v>
      </c>
      <c r="B44" s="94">
        <v>5331</v>
      </c>
      <c r="C44" s="88" t="s">
        <v>59</v>
      </c>
      <c r="D44" s="291" t="s">
        <v>91</v>
      </c>
      <c r="E44" s="292"/>
      <c r="F44" s="292"/>
      <c r="G44" s="89">
        <v>5000000</v>
      </c>
      <c r="H44" s="241">
        <v>0</v>
      </c>
      <c r="I44" s="238">
        <f t="shared" si="6"/>
        <v>0</v>
      </c>
      <c r="J44" s="239">
        <f t="shared" si="7"/>
        <v>5000000</v>
      </c>
    </row>
    <row r="45" spans="1:10" ht="18" customHeight="1" x14ac:dyDescent="0.25">
      <c r="A45" s="93">
        <v>3149</v>
      </c>
      <c r="B45" s="94">
        <v>5221</v>
      </c>
      <c r="C45" s="88" t="s">
        <v>10</v>
      </c>
      <c r="D45" s="291" t="s">
        <v>94</v>
      </c>
      <c r="E45" s="292"/>
      <c r="F45" s="293"/>
      <c r="G45" s="89">
        <v>5000</v>
      </c>
      <c r="H45" s="240">
        <v>0</v>
      </c>
      <c r="I45" s="238">
        <f t="shared" ref="I45:I54" si="8">SUM(H45)</f>
        <v>0</v>
      </c>
      <c r="J45" s="239">
        <f t="shared" si="7"/>
        <v>5000</v>
      </c>
    </row>
    <row r="46" spans="1:10" ht="18" customHeight="1" x14ac:dyDescent="0.25">
      <c r="A46" s="93">
        <v>3314</v>
      </c>
      <c r="B46" s="94">
        <v>5229</v>
      </c>
      <c r="C46" s="88" t="s">
        <v>8</v>
      </c>
      <c r="D46" s="291" t="s">
        <v>75</v>
      </c>
      <c r="E46" s="292"/>
      <c r="F46" s="292"/>
      <c r="G46" s="89">
        <v>550</v>
      </c>
      <c r="H46" s="240">
        <v>0</v>
      </c>
      <c r="I46" s="238">
        <f t="shared" si="8"/>
        <v>0</v>
      </c>
      <c r="J46" s="239">
        <f t="shared" si="7"/>
        <v>550</v>
      </c>
    </row>
    <row r="47" spans="1:10" s="2" customFormat="1" ht="14.1" customHeight="1" x14ac:dyDescent="0.25">
      <c r="A47" s="93">
        <v>3419</v>
      </c>
      <c r="B47" s="94">
        <v>5222</v>
      </c>
      <c r="C47" s="88" t="s">
        <v>9</v>
      </c>
      <c r="D47" s="291" t="s">
        <v>76</v>
      </c>
      <c r="E47" s="292"/>
      <c r="F47" s="292"/>
      <c r="G47" s="89">
        <v>420000</v>
      </c>
      <c r="H47" s="241">
        <v>0</v>
      </c>
      <c r="I47" s="238">
        <f t="shared" si="8"/>
        <v>0</v>
      </c>
      <c r="J47" s="239">
        <f t="shared" si="7"/>
        <v>420000</v>
      </c>
    </row>
    <row r="48" spans="1:10" s="2" customFormat="1" ht="14.1" customHeight="1" x14ac:dyDescent="0.25">
      <c r="A48" s="93">
        <v>3900</v>
      </c>
      <c r="B48" s="94">
        <v>5222</v>
      </c>
      <c r="C48" s="88" t="s">
        <v>9</v>
      </c>
      <c r="D48" s="294" t="s">
        <v>78</v>
      </c>
      <c r="E48" s="295"/>
      <c r="F48" s="296"/>
      <c r="G48" s="89">
        <v>20000</v>
      </c>
      <c r="H48" s="240">
        <v>0</v>
      </c>
      <c r="I48" s="238">
        <f t="shared" si="8"/>
        <v>0</v>
      </c>
      <c r="J48" s="239">
        <f t="shared" si="7"/>
        <v>20000</v>
      </c>
    </row>
    <row r="49" spans="1:10" s="2" customFormat="1" ht="14.1" customHeight="1" x14ac:dyDescent="0.25">
      <c r="A49" s="93">
        <v>3900</v>
      </c>
      <c r="B49" s="94">
        <v>5222</v>
      </c>
      <c r="C49" s="88" t="s">
        <v>9</v>
      </c>
      <c r="D49" s="294" t="s">
        <v>79</v>
      </c>
      <c r="E49" s="295"/>
      <c r="F49" s="296"/>
      <c r="G49" s="89">
        <v>20000</v>
      </c>
      <c r="H49" s="240">
        <v>0</v>
      </c>
      <c r="I49" s="238">
        <f t="shared" si="8"/>
        <v>0</v>
      </c>
      <c r="J49" s="239">
        <f t="shared" si="7"/>
        <v>20000</v>
      </c>
    </row>
    <row r="50" spans="1:10" ht="23.45" customHeight="1" x14ac:dyDescent="0.25">
      <c r="A50" s="93">
        <v>5512</v>
      </c>
      <c r="B50" s="94">
        <v>5222</v>
      </c>
      <c r="C50" s="88" t="s">
        <v>9</v>
      </c>
      <c r="D50" s="291" t="s">
        <v>93</v>
      </c>
      <c r="E50" s="292"/>
      <c r="F50" s="293"/>
      <c r="G50" s="89">
        <v>40000</v>
      </c>
      <c r="H50" s="241">
        <v>0</v>
      </c>
      <c r="I50" s="238">
        <f t="shared" si="8"/>
        <v>0</v>
      </c>
      <c r="J50" s="239">
        <f t="shared" si="7"/>
        <v>40000</v>
      </c>
    </row>
    <row r="51" spans="1:10" s="2" customFormat="1" ht="18" customHeight="1" x14ac:dyDescent="0.25">
      <c r="A51" s="93">
        <v>6171</v>
      </c>
      <c r="B51" s="94">
        <v>5221</v>
      </c>
      <c r="C51" s="88" t="s">
        <v>10</v>
      </c>
      <c r="D51" s="291" t="s">
        <v>88</v>
      </c>
      <c r="E51" s="292"/>
      <c r="F51" s="292"/>
      <c r="G51" s="89">
        <v>19942</v>
      </c>
      <c r="H51" s="240">
        <v>0</v>
      </c>
      <c r="I51" s="238">
        <f t="shared" si="8"/>
        <v>0</v>
      </c>
      <c r="J51" s="239">
        <f t="shared" si="7"/>
        <v>19942</v>
      </c>
    </row>
    <row r="52" spans="1:10" ht="18" customHeight="1" x14ac:dyDescent="0.25">
      <c r="A52" s="93">
        <v>6171</v>
      </c>
      <c r="B52" s="94">
        <v>5229</v>
      </c>
      <c r="C52" s="88" t="s">
        <v>8</v>
      </c>
      <c r="D52" s="291" t="s">
        <v>81</v>
      </c>
      <c r="E52" s="292"/>
      <c r="F52" s="292"/>
      <c r="G52" s="89">
        <v>7434</v>
      </c>
      <c r="H52" s="240">
        <v>0</v>
      </c>
      <c r="I52" s="238">
        <f t="shared" si="8"/>
        <v>0</v>
      </c>
      <c r="J52" s="239">
        <f t="shared" si="7"/>
        <v>7434</v>
      </c>
    </row>
    <row r="53" spans="1:10" ht="14.1" customHeight="1" x14ac:dyDescent="0.25">
      <c r="A53" s="93">
        <v>6171</v>
      </c>
      <c r="B53" s="94">
        <v>5321</v>
      </c>
      <c r="C53" s="88" t="s">
        <v>11</v>
      </c>
      <c r="D53" s="291" t="s">
        <v>92</v>
      </c>
      <c r="E53" s="292"/>
      <c r="F53" s="292"/>
      <c r="G53" s="89">
        <v>30000</v>
      </c>
      <c r="H53" s="241">
        <v>0</v>
      </c>
      <c r="I53" s="238">
        <f t="shared" si="8"/>
        <v>0</v>
      </c>
      <c r="J53" s="239">
        <f t="shared" si="7"/>
        <v>30000</v>
      </c>
    </row>
    <row r="54" spans="1:10" ht="18" customHeight="1" thickBot="1" x14ac:dyDescent="0.3">
      <c r="A54" s="95">
        <v>6171</v>
      </c>
      <c r="B54" s="96">
        <v>5329</v>
      </c>
      <c r="C54" s="97" t="s">
        <v>12</v>
      </c>
      <c r="D54" s="297" t="s">
        <v>87</v>
      </c>
      <c r="E54" s="298"/>
      <c r="F54" s="298"/>
      <c r="G54" s="98">
        <v>48450</v>
      </c>
      <c r="H54" s="240">
        <v>0</v>
      </c>
      <c r="I54" s="238">
        <f t="shared" si="8"/>
        <v>0</v>
      </c>
      <c r="J54" s="239">
        <f t="shared" si="7"/>
        <v>48450</v>
      </c>
    </row>
    <row r="55" spans="1:10" s="1" customFormat="1" ht="15.75" thickBot="1" x14ac:dyDescent="0.3">
      <c r="A55" s="290" t="s">
        <v>20</v>
      </c>
      <c r="B55" s="290"/>
      <c r="C55" s="290"/>
      <c r="D55" s="290"/>
      <c r="E55" s="290"/>
      <c r="F55" s="81"/>
      <c r="G55" s="90">
        <f>SUM(G39:G54)</f>
        <v>6012860.7000000002</v>
      </c>
      <c r="H55" s="245">
        <f>SUM(H39:H54)</f>
        <v>0</v>
      </c>
      <c r="I55" s="246">
        <f>SUM(I39:I54)</f>
        <v>0</v>
      </c>
      <c r="J55" s="247">
        <f>SUM(J39:J54)</f>
        <v>6012860.7000000002</v>
      </c>
    </row>
  </sheetData>
  <mergeCells count="39">
    <mergeCell ref="D43:F43"/>
    <mergeCell ref="A27:G27"/>
    <mergeCell ref="C31:D31"/>
    <mergeCell ref="A32:D32"/>
    <mergeCell ref="A34:E34"/>
    <mergeCell ref="C30:D30"/>
    <mergeCell ref="D38:F38"/>
    <mergeCell ref="D39:F39"/>
    <mergeCell ref="D40:F40"/>
    <mergeCell ref="D41:F41"/>
    <mergeCell ref="D42:F42"/>
    <mergeCell ref="A55:E55"/>
    <mergeCell ref="D44:F44"/>
    <mergeCell ref="D45:F45"/>
    <mergeCell ref="D46:F46"/>
    <mergeCell ref="D47:F47"/>
    <mergeCell ref="D48:F48"/>
    <mergeCell ref="D49:F49"/>
    <mergeCell ref="D50:F50"/>
    <mergeCell ref="D51:F51"/>
    <mergeCell ref="D52:F52"/>
    <mergeCell ref="D53:F53"/>
    <mergeCell ref="D54:F54"/>
    <mergeCell ref="A4:D4"/>
    <mergeCell ref="C3:D3"/>
    <mergeCell ref="C8:D8"/>
    <mergeCell ref="C9:D9"/>
    <mergeCell ref="C10:D10"/>
    <mergeCell ref="I34:J34"/>
    <mergeCell ref="C11:D11"/>
    <mergeCell ref="A12:D12"/>
    <mergeCell ref="A14:D14"/>
    <mergeCell ref="I14:J14"/>
    <mergeCell ref="B18:C18"/>
    <mergeCell ref="B19:C19"/>
    <mergeCell ref="B21:C21"/>
    <mergeCell ref="A24:D24"/>
    <mergeCell ref="A25:F25"/>
    <mergeCell ref="A26:D26"/>
  </mergeCells>
  <pageMargins left="0" right="0" top="1.1811023622047245" bottom="0.59055118110236227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CZ00303453&amp;C&amp;"-,Tučné"&amp;14&amp;A/2023
ROZPOČET (RS, RO, RU)&amp;RRok 2023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workbookViewId="0">
      <selection activeCell="I18" sqref="I18"/>
    </sheetView>
  </sheetViews>
  <sheetFormatPr defaultRowHeight="15" x14ac:dyDescent="0.25"/>
  <cols>
    <col min="1" max="2" width="3.7109375" style="5" customWidth="1"/>
    <col min="3" max="3" width="2.28515625" style="5" customWidth="1"/>
    <col min="4" max="4" width="2.7109375" style="5" customWidth="1"/>
    <col min="5" max="5" width="2.28515625" style="6" customWidth="1"/>
    <col min="6" max="6" width="7.7109375" customWidth="1"/>
    <col min="7" max="7" width="5.7109375" customWidth="1"/>
    <col min="8" max="8" width="3.7109375" customWidth="1"/>
    <col min="9" max="9" width="9.7109375" customWidth="1"/>
    <col min="10" max="11" width="5.7109375" customWidth="1"/>
    <col min="12" max="13" width="11.7109375" customWidth="1"/>
    <col min="14" max="14" width="65.7109375" customWidth="1"/>
  </cols>
  <sheetData>
    <row r="1" spans="1:14" s="1" customFormat="1" x14ac:dyDescent="0.25">
      <c r="A1" s="5"/>
      <c r="B1" s="5"/>
      <c r="C1" s="5"/>
      <c r="D1" s="5"/>
      <c r="E1" s="6"/>
    </row>
    <row r="2" spans="1:14" s="110" customFormat="1" ht="15.75" customHeight="1" x14ac:dyDescent="0.25">
      <c r="A2" s="104" t="s">
        <v>95</v>
      </c>
      <c r="B2" s="105"/>
      <c r="C2" s="105"/>
      <c r="D2" s="105"/>
      <c r="E2" s="106"/>
      <c r="F2" s="106"/>
      <c r="G2" s="107"/>
      <c r="H2" s="107"/>
      <c r="I2" s="107"/>
      <c r="J2" s="107"/>
      <c r="K2" s="107"/>
      <c r="L2" s="108"/>
      <c r="M2" s="108"/>
      <c r="N2" s="109"/>
    </row>
    <row r="3" spans="1:14" s="110" customFormat="1" ht="15.75" customHeight="1" x14ac:dyDescent="0.25">
      <c r="A3" s="104"/>
      <c r="B3" s="105"/>
      <c r="C3" s="105"/>
      <c r="D3" s="105"/>
      <c r="E3" s="106"/>
      <c r="F3" s="106"/>
      <c r="G3" s="107"/>
      <c r="H3" s="107"/>
      <c r="I3" s="107"/>
      <c r="J3" s="107"/>
      <c r="K3" s="107"/>
      <c r="L3" s="108"/>
      <c r="M3" s="108"/>
      <c r="N3" s="109"/>
    </row>
    <row r="4" spans="1:14" s="110" customFormat="1" ht="15.75" customHeight="1" thickBot="1" x14ac:dyDescent="0.3">
      <c r="A4" s="111" t="s">
        <v>136</v>
      </c>
      <c r="B4" s="112"/>
      <c r="C4" s="112"/>
      <c r="D4" s="112"/>
      <c r="E4" s="112"/>
      <c r="F4" s="112"/>
      <c r="G4" s="113"/>
      <c r="H4" s="113"/>
      <c r="I4" s="113"/>
      <c r="J4" s="113"/>
      <c r="K4" s="113"/>
      <c r="L4" s="114"/>
      <c r="M4" s="114"/>
      <c r="N4" s="115"/>
    </row>
    <row r="5" spans="1:14" s="122" customFormat="1" ht="15.75" customHeight="1" thickBot="1" x14ac:dyDescent="0.3">
      <c r="A5" s="116" t="s">
        <v>96</v>
      </c>
      <c r="B5" s="117" t="s">
        <v>97</v>
      </c>
      <c r="C5" s="117" t="s">
        <v>98</v>
      </c>
      <c r="D5" s="117" t="s">
        <v>99</v>
      </c>
      <c r="E5" s="117" t="s">
        <v>100</v>
      </c>
      <c r="F5" s="118" t="s">
        <v>101</v>
      </c>
      <c r="G5" s="119" t="s">
        <v>102</v>
      </c>
      <c r="H5" s="119" t="s">
        <v>103</v>
      </c>
      <c r="I5" s="119" t="s">
        <v>104</v>
      </c>
      <c r="J5" s="119" t="s">
        <v>105</v>
      </c>
      <c r="K5" s="119" t="s">
        <v>106</v>
      </c>
      <c r="L5" s="120" t="s">
        <v>107</v>
      </c>
      <c r="M5" s="120" t="s">
        <v>108</v>
      </c>
      <c r="N5" s="121" t="s">
        <v>109</v>
      </c>
    </row>
    <row r="6" spans="1:14" s="122" customFormat="1" ht="14.1" customHeight="1" x14ac:dyDescent="0.25">
      <c r="A6" s="123" t="s">
        <v>110</v>
      </c>
      <c r="B6" s="124" t="s">
        <v>110</v>
      </c>
      <c r="C6" s="125"/>
      <c r="D6" s="125">
        <v>231</v>
      </c>
      <c r="E6" s="126"/>
      <c r="F6" s="127" t="s">
        <v>111</v>
      </c>
      <c r="G6" s="128" t="s">
        <v>112</v>
      </c>
      <c r="H6" s="129">
        <v>0</v>
      </c>
      <c r="I6" s="129" t="s">
        <v>113</v>
      </c>
      <c r="J6" s="129">
        <v>0</v>
      </c>
      <c r="K6" s="129">
        <v>0</v>
      </c>
      <c r="L6" s="249">
        <v>-11905.56</v>
      </c>
      <c r="M6" s="249">
        <v>0</v>
      </c>
      <c r="N6" s="130" t="s">
        <v>114</v>
      </c>
    </row>
    <row r="7" spans="1:14" s="122" customFormat="1" ht="14.1" customHeight="1" thickBot="1" x14ac:dyDescent="0.3">
      <c r="A7" s="131" t="s">
        <v>110</v>
      </c>
      <c r="B7" s="132" t="s">
        <v>110</v>
      </c>
      <c r="C7" s="125"/>
      <c r="D7" s="125">
        <v>231</v>
      </c>
      <c r="E7" s="126"/>
      <c r="F7" s="128" t="s">
        <v>115</v>
      </c>
      <c r="G7" s="128" t="s">
        <v>21</v>
      </c>
      <c r="H7" s="129">
        <v>0</v>
      </c>
      <c r="I7" s="129" t="s">
        <v>113</v>
      </c>
      <c r="J7" s="129">
        <v>0</v>
      </c>
      <c r="K7" s="129">
        <v>0</v>
      </c>
      <c r="L7" s="249"/>
      <c r="M7" s="249">
        <v>-11905.56</v>
      </c>
      <c r="N7" s="133" t="s">
        <v>116</v>
      </c>
    </row>
    <row r="8" spans="1:14" s="122" customFormat="1" ht="14.1" customHeight="1" x14ac:dyDescent="0.25">
      <c r="A8" s="134" t="s">
        <v>110</v>
      </c>
      <c r="B8" s="135" t="s">
        <v>110</v>
      </c>
      <c r="C8" s="136"/>
      <c r="D8" s="136">
        <v>231</v>
      </c>
      <c r="E8" s="137"/>
      <c r="F8" s="127" t="s">
        <v>111</v>
      </c>
      <c r="G8" s="127" t="s">
        <v>112</v>
      </c>
      <c r="H8" s="138">
        <v>0</v>
      </c>
      <c r="I8" s="138" t="s">
        <v>117</v>
      </c>
      <c r="J8" s="138">
        <v>0</v>
      </c>
      <c r="K8" s="138">
        <v>0</v>
      </c>
      <c r="L8" s="250">
        <v>-2546.44</v>
      </c>
      <c r="M8" s="250"/>
      <c r="N8" s="139" t="s">
        <v>118</v>
      </c>
    </row>
    <row r="9" spans="1:14" s="122" customFormat="1" ht="14.1" customHeight="1" thickBot="1" x14ac:dyDescent="0.3">
      <c r="A9" s="140" t="s">
        <v>110</v>
      </c>
      <c r="B9" s="141" t="s">
        <v>110</v>
      </c>
      <c r="C9" s="142"/>
      <c r="D9" s="142" t="s">
        <v>119</v>
      </c>
      <c r="E9" s="143"/>
      <c r="F9" s="144" t="s">
        <v>115</v>
      </c>
      <c r="G9" s="144" t="s">
        <v>21</v>
      </c>
      <c r="H9" s="145" t="s">
        <v>120</v>
      </c>
      <c r="I9" s="145" t="s">
        <v>117</v>
      </c>
      <c r="J9" s="145" t="s">
        <v>120</v>
      </c>
      <c r="K9" s="145" t="s">
        <v>120</v>
      </c>
      <c r="L9" s="251">
        <v>0</v>
      </c>
      <c r="M9" s="251">
        <v>-2546.44</v>
      </c>
      <c r="N9" s="133" t="s">
        <v>121</v>
      </c>
    </row>
    <row r="10" spans="1:14" s="148" customFormat="1" ht="14.1" customHeight="1" thickBot="1" x14ac:dyDescent="0.25">
      <c r="A10" s="304" t="s">
        <v>122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146">
        <f>SUM(L6:L9)</f>
        <v>-14452</v>
      </c>
      <c r="M10" s="146">
        <f>SUM(M6:M9)</f>
        <v>-14452</v>
      </c>
      <c r="N10" s="147"/>
    </row>
    <row r="11" spans="1:14" ht="15.75" customHeight="1" x14ac:dyDescent="0.25">
      <c r="A11" s="149"/>
      <c r="B11" s="106"/>
      <c r="C11" s="106"/>
      <c r="D11" s="106"/>
      <c r="E11" s="106"/>
      <c r="F11" s="106"/>
      <c r="G11" s="107"/>
      <c r="H11" s="107"/>
      <c r="I11" s="107"/>
      <c r="J11" s="107"/>
      <c r="K11" s="107"/>
      <c r="L11" s="108"/>
      <c r="M11" s="108"/>
      <c r="N11" s="109"/>
    </row>
    <row r="12" spans="1:14" s="1" customFormat="1" x14ac:dyDescent="0.25">
      <c r="A12" s="150" t="s">
        <v>20</v>
      </c>
      <c r="B12" s="150"/>
      <c r="C12" s="150"/>
      <c r="D12" s="150"/>
      <c r="E12" s="151"/>
      <c r="F12" s="152"/>
    </row>
    <row r="13" spans="1:14" ht="16.350000000000001" customHeight="1" x14ac:dyDescent="0.25">
      <c r="A13" s="149"/>
      <c r="B13" s="106"/>
      <c r="C13" s="106"/>
      <c r="D13" s="106"/>
      <c r="E13" s="106"/>
      <c r="F13" s="106"/>
      <c r="G13" s="107"/>
      <c r="H13" s="107"/>
      <c r="I13" s="107"/>
      <c r="J13" s="107"/>
      <c r="K13" s="107"/>
      <c r="L13" s="108"/>
      <c r="M13" s="108"/>
      <c r="N13" s="109"/>
    </row>
    <row r="14" spans="1:14" ht="16.350000000000001" customHeight="1" x14ac:dyDescent="0.25">
      <c r="A14" s="149"/>
      <c r="B14" s="106"/>
      <c r="C14" s="106"/>
      <c r="D14" s="106"/>
      <c r="E14" s="106"/>
      <c r="F14" s="106"/>
      <c r="G14" s="107"/>
      <c r="H14" s="107"/>
      <c r="I14" s="107"/>
      <c r="J14" s="107"/>
      <c r="K14" s="107"/>
      <c r="L14" s="108"/>
      <c r="M14" s="108"/>
      <c r="N14" s="109"/>
    </row>
    <row r="15" spans="1:14" ht="16.350000000000001" customHeight="1" x14ac:dyDescent="0.25">
      <c r="A15" s="149"/>
      <c r="B15" s="106"/>
      <c r="C15" s="106"/>
      <c r="D15" s="106"/>
      <c r="E15" s="106"/>
      <c r="F15" s="106"/>
      <c r="G15" s="107"/>
      <c r="H15" s="107"/>
      <c r="I15" s="107"/>
      <c r="J15" s="107"/>
      <c r="K15" s="107"/>
      <c r="L15" s="108"/>
      <c r="M15" s="108"/>
      <c r="N15" s="109"/>
    </row>
    <row r="16" spans="1:14" ht="15.75" customHeight="1" x14ac:dyDescent="0.25"/>
    <row r="17" spans="5:14" ht="15.75" customHeight="1" x14ac:dyDescent="0.25"/>
    <row r="18" spans="5:14" ht="15.75" customHeight="1" x14ac:dyDescent="0.25"/>
    <row r="19" spans="5:14" ht="15.75" customHeight="1" x14ac:dyDescent="0.25"/>
    <row r="20" spans="5:14" ht="15.75" customHeight="1" x14ac:dyDescent="0.25"/>
    <row r="21" spans="5:14" ht="15.75" customHeight="1" x14ac:dyDescent="0.25"/>
    <row r="22" spans="5:14" ht="15.75" customHeight="1" x14ac:dyDescent="0.25"/>
    <row r="23" spans="5:14" ht="16.350000000000001" customHeight="1" x14ac:dyDescent="0.25"/>
    <row r="24" spans="5:14" ht="16.350000000000001" customHeight="1" x14ac:dyDescent="0.25"/>
    <row r="25" spans="5:14" s="5" customFormat="1" ht="16.350000000000001" customHeight="1" x14ac:dyDescent="0.25">
      <c r="E25" s="6"/>
      <c r="F25"/>
      <c r="G25"/>
      <c r="H25"/>
      <c r="I25"/>
      <c r="J25"/>
      <c r="K25"/>
      <c r="L25"/>
      <c r="M25"/>
      <c r="N25"/>
    </row>
    <row r="26" spans="5:14" s="5" customFormat="1" ht="16.350000000000001" customHeight="1" x14ac:dyDescent="0.25">
      <c r="E26" s="6"/>
      <c r="F26"/>
      <c r="G26"/>
      <c r="H26"/>
      <c r="I26"/>
      <c r="J26"/>
      <c r="K26"/>
      <c r="L26"/>
      <c r="M26"/>
      <c r="N26"/>
    </row>
    <row r="27" spans="5:14" s="5" customFormat="1" ht="16.350000000000001" customHeight="1" x14ac:dyDescent="0.25">
      <c r="E27" s="6"/>
      <c r="F27"/>
      <c r="G27"/>
      <c r="H27"/>
      <c r="I27"/>
      <c r="J27"/>
      <c r="K27"/>
      <c r="L27"/>
      <c r="M27"/>
      <c r="N27"/>
    </row>
    <row r="28" spans="5:14" s="5" customFormat="1" ht="16.350000000000001" customHeight="1" x14ac:dyDescent="0.25">
      <c r="E28" s="6"/>
      <c r="F28"/>
      <c r="G28"/>
      <c r="H28"/>
      <c r="I28"/>
      <c r="J28"/>
      <c r="K28"/>
      <c r="L28"/>
      <c r="M28"/>
      <c r="N28"/>
    </row>
    <row r="29" spans="5:14" s="5" customFormat="1" ht="16.350000000000001" customHeight="1" x14ac:dyDescent="0.25">
      <c r="E29" s="6"/>
      <c r="F29"/>
      <c r="G29"/>
      <c r="H29"/>
      <c r="I29"/>
      <c r="J29"/>
      <c r="K29"/>
      <c r="L29"/>
      <c r="M29"/>
      <c r="N29"/>
    </row>
    <row r="30" spans="5:14" s="5" customFormat="1" ht="16.350000000000001" customHeight="1" x14ac:dyDescent="0.25">
      <c r="E30" s="6"/>
      <c r="F30"/>
      <c r="G30"/>
      <c r="H30"/>
      <c r="I30"/>
      <c r="J30"/>
      <c r="K30"/>
      <c r="L30"/>
      <c r="M30"/>
      <c r="N30"/>
    </row>
    <row r="31" spans="5:14" s="5" customFormat="1" ht="16.350000000000001" customHeight="1" x14ac:dyDescent="0.25">
      <c r="E31" s="6"/>
      <c r="F31"/>
      <c r="G31"/>
      <c r="H31"/>
      <c r="I31"/>
      <c r="J31"/>
      <c r="K31"/>
      <c r="L31"/>
      <c r="M31"/>
      <c r="N31"/>
    </row>
    <row r="32" spans="5:14" s="5" customFormat="1" ht="16.350000000000001" customHeight="1" x14ac:dyDescent="0.25">
      <c r="E32" s="6"/>
      <c r="F32"/>
      <c r="G32"/>
      <c r="H32"/>
      <c r="I32"/>
      <c r="J32"/>
      <c r="K32"/>
      <c r="L32"/>
      <c r="M32"/>
      <c r="N32"/>
    </row>
    <row r="33" spans="5:14" s="5" customFormat="1" ht="16.350000000000001" customHeight="1" x14ac:dyDescent="0.25">
      <c r="E33" s="6"/>
      <c r="F33"/>
      <c r="G33"/>
      <c r="H33"/>
      <c r="I33"/>
      <c r="J33"/>
      <c r="K33"/>
      <c r="L33"/>
      <c r="M33"/>
      <c r="N33"/>
    </row>
    <row r="34" spans="5:14" s="5" customFormat="1" ht="16.350000000000001" customHeight="1" x14ac:dyDescent="0.25">
      <c r="E34" s="6"/>
      <c r="F34"/>
      <c r="G34"/>
      <c r="H34"/>
      <c r="I34"/>
      <c r="J34"/>
      <c r="K34"/>
      <c r="L34"/>
      <c r="M34"/>
      <c r="N34"/>
    </row>
    <row r="35" spans="5:14" s="5" customFormat="1" ht="16.350000000000001" customHeight="1" x14ac:dyDescent="0.25">
      <c r="E35" s="6"/>
      <c r="F35"/>
      <c r="G35"/>
      <c r="H35"/>
      <c r="I35"/>
      <c r="J35"/>
      <c r="K35"/>
      <c r="L35"/>
      <c r="M35"/>
      <c r="N35"/>
    </row>
    <row r="36" spans="5:14" s="5" customFormat="1" ht="16.350000000000001" customHeight="1" x14ac:dyDescent="0.25">
      <c r="E36" s="6"/>
      <c r="F36"/>
      <c r="G36"/>
      <c r="H36"/>
      <c r="I36"/>
      <c r="J36"/>
      <c r="K36"/>
      <c r="L36"/>
      <c r="M36"/>
      <c r="N36"/>
    </row>
    <row r="37" spans="5:14" s="5" customFormat="1" ht="16.350000000000001" customHeight="1" x14ac:dyDescent="0.25">
      <c r="E37" s="6"/>
      <c r="F37"/>
      <c r="G37"/>
      <c r="H37"/>
      <c r="I37"/>
      <c r="J37"/>
      <c r="K37"/>
      <c r="L37"/>
      <c r="M37"/>
      <c r="N37"/>
    </row>
    <row r="38" spans="5:14" s="5" customFormat="1" ht="16.350000000000001" customHeight="1" x14ac:dyDescent="0.25">
      <c r="E38" s="6"/>
      <c r="F38"/>
      <c r="G38"/>
      <c r="H38"/>
      <c r="I38"/>
      <c r="J38"/>
      <c r="K38"/>
      <c r="L38"/>
      <c r="M38"/>
      <c r="N38"/>
    </row>
    <row r="39" spans="5:14" s="5" customFormat="1" ht="16.350000000000001" customHeight="1" x14ac:dyDescent="0.25">
      <c r="E39" s="6"/>
      <c r="F39"/>
      <c r="G39"/>
      <c r="H39"/>
      <c r="I39"/>
      <c r="J39"/>
      <c r="K39"/>
      <c r="L39"/>
      <c r="M39"/>
      <c r="N39"/>
    </row>
    <row r="40" spans="5:14" s="5" customFormat="1" ht="16.350000000000001" customHeight="1" x14ac:dyDescent="0.25">
      <c r="E40" s="6"/>
      <c r="F40"/>
      <c r="G40"/>
      <c r="H40"/>
      <c r="I40"/>
      <c r="J40"/>
      <c r="K40"/>
      <c r="L40"/>
      <c r="M40"/>
      <c r="N40"/>
    </row>
    <row r="41" spans="5:14" s="5" customFormat="1" ht="16.350000000000001" customHeight="1" x14ac:dyDescent="0.25">
      <c r="E41" s="6"/>
      <c r="F41"/>
      <c r="G41"/>
      <c r="H41"/>
      <c r="I41"/>
      <c r="J41"/>
      <c r="K41"/>
      <c r="L41"/>
      <c r="M41"/>
      <c r="N41"/>
    </row>
    <row r="42" spans="5:14" s="5" customFormat="1" ht="16.350000000000001" customHeight="1" x14ac:dyDescent="0.25">
      <c r="E42" s="6"/>
      <c r="F42"/>
      <c r="G42"/>
      <c r="H42"/>
      <c r="I42"/>
      <c r="J42"/>
      <c r="K42"/>
      <c r="L42"/>
      <c r="M42"/>
      <c r="N42"/>
    </row>
    <row r="43" spans="5:14" s="5" customFormat="1" ht="16.350000000000001" customHeight="1" x14ac:dyDescent="0.25">
      <c r="E43" s="6"/>
      <c r="F43"/>
      <c r="G43"/>
      <c r="H43"/>
      <c r="I43"/>
      <c r="J43"/>
      <c r="K43"/>
      <c r="L43"/>
      <c r="M43"/>
      <c r="N43"/>
    </row>
    <row r="44" spans="5:14" s="5" customFormat="1" ht="16.350000000000001" customHeight="1" x14ac:dyDescent="0.25">
      <c r="E44" s="6"/>
      <c r="F44"/>
      <c r="G44"/>
      <c r="H44"/>
      <c r="I44"/>
      <c r="J44"/>
      <c r="K44"/>
      <c r="L44"/>
      <c r="M44"/>
      <c r="N44"/>
    </row>
    <row r="45" spans="5:14" s="5" customFormat="1" ht="16.350000000000001" customHeight="1" x14ac:dyDescent="0.25">
      <c r="E45" s="6"/>
      <c r="F45"/>
      <c r="G45"/>
      <c r="H45"/>
      <c r="I45"/>
      <c r="J45"/>
      <c r="K45"/>
      <c r="L45"/>
      <c r="M45"/>
      <c r="N45"/>
    </row>
    <row r="46" spans="5:14" s="5" customFormat="1" ht="16.350000000000001" customHeight="1" x14ac:dyDescent="0.25">
      <c r="E46" s="6"/>
      <c r="F46"/>
      <c r="G46"/>
      <c r="H46"/>
      <c r="I46"/>
      <c r="J46"/>
      <c r="K46"/>
      <c r="L46"/>
      <c r="M46"/>
      <c r="N46"/>
    </row>
    <row r="47" spans="5:14" s="5" customFormat="1" ht="16.350000000000001" customHeight="1" x14ac:dyDescent="0.25">
      <c r="E47" s="6"/>
      <c r="F47"/>
      <c r="G47"/>
      <c r="H47"/>
      <c r="I47"/>
      <c r="J47"/>
      <c r="K47"/>
      <c r="L47"/>
      <c r="M47"/>
      <c r="N47"/>
    </row>
    <row r="48" spans="5:14" s="5" customFormat="1" ht="16.350000000000001" customHeight="1" x14ac:dyDescent="0.25">
      <c r="E48" s="6"/>
      <c r="F48"/>
      <c r="G48"/>
      <c r="H48"/>
      <c r="I48"/>
      <c r="J48"/>
      <c r="K48"/>
      <c r="L48"/>
      <c r="M48"/>
      <c r="N48"/>
    </row>
    <row r="49" spans="5:14" s="5" customFormat="1" ht="16.350000000000001" customHeight="1" x14ac:dyDescent="0.25">
      <c r="E49" s="6"/>
      <c r="F49"/>
      <c r="G49"/>
      <c r="H49"/>
      <c r="I49"/>
      <c r="J49"/>
      <c r="K49"/>
      <c r="L49"/>
      <c r="M49"/>
      <c r="N49"/>
    </row>
    <row r="50" spans="5:14" s="5" customFormat="1" ht="16.350000000000001" customHeight="1" x14ac:dyDescent="0.25">
      <c r="E50" s="6"/>
      <c r="F50"/>
      <c r="G50"/>
      <c r="H50"/>
      <c r="I50"/>
      <c r="J50"/>
      <c r="K50"/>
      <c r="L50"/>
      <c r="M50"/>
      <c r="N50"/>
    </row>
    <row r="51" spans="5:14" s="5" customFormat="1" ht="16.350000000000001" customHeight="1" x14ac:dyDescent="0.25">
      <c r="E51" s="6"/>
      <c r="F51"/>
      <c r="G51"/>
      <c r="H51"/>
      <c r="I51"/>
      <c r="J51"/>
      <c r="K51"/>
      <c r="L51"/>
      <c r="M51"/>
      <c r="N51"/>
    </row>
    <row r="52" spans="5:14" s="5" customFormat="1" ht="16.350000000000001" customHeight="1" x14ac:dyDescent="0.25">
      <c r="E52" s="6"/>
      <c r="F52"/>
      <c r="G52"/>
      <c r="H52"/>
      <c r="I52"/>
      <c r="J52"/>
      <c r="K52"/>
      <c r="L52"/>
      <c r="M52"/>
      <c r="N52"/>
    </row>
    <row r="53" spans="5:14" s="5" customFormat="1" ht="16.350000000000001" customHeight="1" x14ac:dyDescent="0.25">
      <c r="E53" s="6"/>
      <c r="F53"/>
      <c r="G53"/>
      <c r="H53"/>
      <c r="I53"/>
      <c r="J53"/>
      <c r="K53"/>
      <c r="L53"/>
      <c r="M53"/>
      <c r="N53"/>
    </row>
    <row r="54" spans="5:14" s="5" customFormat="1" ht="16.350000000000001" customHeight="1" x14ac:dyDescent="0.25">
      <c r="E54" s="6"/>
      <c r="F54"/>
      <c r="G54"/>
      <c r="H54"/>
      <c r="I54"/>
      <c r="J54"/>
      <c r="K54"/>
      <c r="L54"/>
      <c r="M54"/>
      <c r="N54"/>
    </row>
    <row r="55" spans="5:14" s="5" customFormat="1" ht="16.350000000000001" customHeight="1" x14ac:dyDescent="0.25">
      <c r="E55" s="6"/>
      <c r="F55"/>
      <c r="G55"/>
      <c r="H55"/>
      <c r="I55"/>
      <c r="J55"/>
      <c r="K55"/>
      <c r="L55"/>
      <c r="M55"/>
      <c r="N55"/>
    </row>
    <row r="56" spans="5:14" s="5" customFormat="1" ht="16.350000000000001" customHeight="1" x14ac:dyDescent="0.25">
      <c r="E56" s="6"/>
      <c r="F56"/>
      <c r="G56"/>
      <c r="H56"/>
      <c r="I56"/>
      <c r="J56"/>
      <c r="K56"/>
      <c r="L56"/>
      <c r="M56"/>
      <c r="N56"/>
    </row>
    <row r="57" spans="5:14" s="5" customFormat="1" ht="16.350000000000001" customHeight="1" x14ac:dyDescent="0.25">
      <c r="E57" s="6"/>
      <c r="F57"/>
      <c r="G57"/>
      <c r="H57"/>
      <c r="I57"/>
      <c r="J57"/>
      <c r="K57"/>
      <c r="L57"/>
      <c r="M57"/>
      <c r="N57"/>
    </row>
    <row r="58" spans="5:14" s="5" customFormat="1" ht="16.350000000000001" customHeight="1" x14ac:dyDescent="0.25">
      <c r="E58" s="6"/>
      <c r="F58"/>
      <c r="G58"/>
      <c r="H58"/>
      <c r="I58"/>
      <c r="J58"/>
      <c r="K58"/>
      <c r="L58"/>
      <c r="M58"/>
      <c r="N58"/>
    </row>
    <row r="59" spans="5:14" s="5" customFormat="1" ht="16.350000000000001" customHeight="1" x14ac:dyDescent="0.25">
      <c r="E59" s="6"/>
      <c r="F59"/>
      <c r="G59"/>
      <c r="H59"/>
      <c r="I59"/>
      <c r="J59"/>
      <c r="K59"/>
      <c r="L59"/>
      <c r="M59"/>
      <c r="N59"/>
    </row>
    <row r="60" spans="5:14" s="5" customFormat="1" ht="16.350000000000001" customHeight="1" x14ac:dyDescent="0.25">
      <c r="E60" s="6"/>
      <c r="F60"/>
      <c r="G60"/>
      <c r="H60"/>
      <c r="I60"/>
      <c r="J60"/>
      <c r="K60"/>
      <c r="L60"/>
      <c r="M60"/>
      <c r="N60"/>
    </row>
    <row r="61" spans="5:14" s="5" customFormat="1" ht="16.350000000000001" customHeight="1" x14ac:dyDescent="0.25">
      <c r="E61" s="6"/>
      <c r="F61"/>
      <c r="G61"/>
      <c r="H61"/>
      <c r="I61"/>
      <c r="J61"/>
      <c r="K61"/>
      <c r="L61"/>
      <c r="M61"/>
      <c r="N61"/>
    </row>
    <row r="62" spans="5:14" s="5" customFormat="1" ht="16.350000000000001" customHeight="1" x14ac:dyDescent="0.25">
      <c r="E62" s="6"/>
      <c r="F62"/>
      <c r="G62"/>
      <c r="H62"/>
      <c r="I62"/>
      <c r="J62"/>
      <c r="K62"/>
      <c r="L62"/>
      <c r="M62"/>
      <c r="N62"/>
    </row>
    <row r="63" spans="5:14" s="5" customFormat="1" ht="16.350000000000001" customHeight="1" x14ac:dyDescent="0.25">
      <c r="E63" s="6"/>
      <c r="F63"/>
      <c r="G63"/>
      <c r="H63"/>
      <c r="I63"/>
      <c r="J63"/>
      <c r="K63"/>
      <c r="L63"/>
      <c r="M63"/>
      <c r="N63"/>
    </row>
    <row r="64" spans="5:14" s="5" customFormat="1" ht="16.350000000000001" customHeight="1" x14ac:dyDescent="0.25">
      <c r="E64" s="6"/>
      <c r="F64"/>
      <c r="G64"/>
      <c r="H64"/>
      <c r="I64"/>
      <c r="J64"/>
      <c r="K64"/>
      <c r="L64"/>
      <c r="M64"/>
      <c r="N64"/>
    </row>
    <row r="65" spans="5:14" s="5" customFormat="1" ht="16.350000000000001" customHeight="1" x14ac:dyDescent="0.25">
      <c r="E65" s="6"/>
      <c r="F65"/>
      <c r="G65"/>
      <c r="H65"/>
      <c r="I65"/>
      <c r="J65"/>
      <c r="K65"/>
      <c r="L65"/>
      <c r="M65"/>
      <c r="N65"/>
    </row>
    <row r="66" spans="5:14" s="5" customFormat="1" ht="16.350000000000001" customHeight="1" x14ac:dyDescent="0.25">
      <c r="E66" s="6"/>
      <c r="F66"/>
      <c r="G66"/>
      <c r="H66"/>
      <c r="I66"/>
      <c r="J66"/>
      <c r="K66"/>
      <c r="L66"/>
      <c r="M66"/>
      <c r="N66"/>
    </row>
    <row r="67" spans="5:14" s="5" customFormat="1" ht="15.75" customHeight="1" x14ac:dyDescent="0.25">
      <c r="E67" s="6"/>
      <c r="F67"/>
      <c r="G67"/>
      <c r="H67"/>
      <c r="I67"/>
      <c r="J67"/>
      <c r="K67"/>
      <c r="L67"/>
      <c r="M67"/>
      <c r="N67"/>
    </row>
    <row r="68" spans="5:14" s="5" customFormat="1" ht="15.75" customHeight="1" x14ac:dyDescent="0.25">
      <c r="E68" s="6"/>
      <c r="F68"/>
      <c r="G68"/>
      <c r="H68"/>
      <c r="I68"/>
      <c r="J68"/>
      <c r="K68"/>
      <c r="L68"/>
      <c r="M68"/>
      <c r="N68"/>
    </row>
    <row r="69" spans="5:14" s="5" customFormat="1" ht="15.75" customHeight="1" x14ac:dyDescent="0.25">
      <c r="E69" s="6"/>
      <c r="F69"/>
      <c r="G69"/>
      <c r="H69"/>
      <c r="I69"/>
      <c r="J69"/>
      <c r="K69"/>
      <c r="L69"/>
      <c r="M69"/>
      <c r="N69"/>
    </row>
    <row r="70" spans="5:14" s="5" customFormat="1" ht="15.75" customHeight="1" x14ac:dyDescent="0.25">
      <c r="E70" s="6"/>
      <c r="F70"/>
      <c r="G70"/>
      <c r="H70"/>
      <c r="I70"/>
      <c r="J70"/>
      <c r="K70"/>
      <c r="L70"/>
      <c r="M70"/>
      <c r="N70"/>
    </row>
    <row r="71" spans="5:14" s="5" customFormat="1" ht="15.75" customHeight="1" x14ac:dyDescent="0.25">
      <c r="E71" s="6"/>
      <c r="F71"/>
      <c r="G71"/>
      <c r="H71"/>
      <c r="I71"/>
      <c r="J71"/>
      <c r="K71"/>
      <c r="L71"/>
      <c r="M71"/>
      <c r="N71"/>
    </row>
    <row r="72" spans="5:14" s="5" customFormat="1" ht="15.75" customHeight="1" x14ac:dyDescent="0.25">
      <c r="E72" s="6"/>
      <c r="F72"/>
      <c r="G72"/>
      <c r="H72"/>
      <c r="I72"/>
      <c r="J72"/>
      <c r="K72"/>
      <c r="L72"/>
      <c r="M72"/>
      <c r="N72"/>
    </row>
    <row r="73" spans="5:14" s="5" customFormat="1" ht="15.75" customHeight="1" x14ac:dyDescent="0.25">
      <c r="E73" s="6"/>
      <c r="F73"/>
      <c r="G73"/>
      <c r="H73"/>
      <c r="I73"/>
      <c r="J73"/>
      <c r="K73"/>
      <c r="L73"/>
      <c r="M73"/>
      <c r="N73"/>
    </row>
    <row r="74" spans="5:14" s="5" customFormat="1" ht="15.75" customHeight="1" x14ac:dyDescent="0.25">
      <c r="E74" s="6"/>
      <c r="F74"/>
      <c r="G74"/>
      <c r="H74"/>
      <c r="I74"/>
      <c r="J74"/>
      <c r="K74"/>
      <c r="L74"/>
      <c r="M74"/>
      <c r="N74"/>
    </row>
    <row r="75" spans="5:14" s="5" customFormat="1" ht="15.75" customHeight="1" x14ac:dyDescent="0.25">
      <c r="E75" s="6"/>
      <c r="F75"/>
      <c r="G75"/>
      <c r="H75"/>
      <c r="I75"/>
      <c r="J75"/>
      <c r="K75"/>
      <c r="L75"/>
      <c r="M75"/>
      <c r="N75"/>
    </row>
    <row r="76" spans="5:14" s="5" customFormat="1" ht="15.75" customHeight="1" x14ac:dyDescent="0.25">
      <c r="E76" s="6"/>
      <c r="F76"/>
      <c r="G76"/>
      <c r="H76"/>
      <c r="I76"/>
      <c r="J76"/>
      <c r="K76"/>
      <c r="L76"/>
      <c r="M76"/>
      <c r="N76"/>
    </row>
    <row r="77" spans="5:14" s="5" customFormat="1" ht="15.75" customHeight="1" x14ac:dyDescent="0.25">
      <c r="E77" s="6"/>
      <c r="F77"/>
      <c r="G77"/>
      <c r="H77"/>
      <c r="I77"/>
      <c r="J77"/>
      <c r="K77"/>
      <c r="L77"/>
      <c r="M77"/>
      <c r="N77"/>
    </row>
    <row r="78" spans="5:14" s="5" customFormat="1" ht="15.75" customHeight="1" x14ac:dyDescent="0.25">
      <c r="E78" s="6"/>
      <c r="F78"/>
      <c r="G78"/>
      <c r="H78"/>
      <c r="I78"/>
      <c r="J78"/>
      <c r="K78"/>
      <c r="L78"/>
      <c r="M78"/>
      <c r="N78"/>
    </row>
    <row r="79" spans="5:14" s="5" customFormat="1" ht="15.75" customHeight="1" x14ac:dyDescent="0.25">
      <c r="E79" s="6"/>
      <c r="F79"/>
      <c r="G79"/>
      <c r="H79"/>
      <c r="I79"/>
      <c r="J79"/>
      <c r="K79"/>
      <c r="L79"/>
      <c r="M79"/>
      <c r="N79"/>
    </row>
    <row r="80" spans="5:14" s="5" customFormat="1" ht="15.75" customHeight="1" x14ac:dyDescent="0.25">
      <c r="E80" s="6"/>
      <c r="F80"/>
      <c r="G80"/>
      <c r="H80"/>
      <c r="I80"/>
      <c r="J80"/>
      <c r="K80"/>
      <c r="L80"/>
      <c r="M80"/>
      <c r="N80"/>
    </row>
    <row r="81" spans="1:14" s="5" customFormat="1" ht="15.75" customHeight="1" x14ac:dyDescent="0.25">
      <c r="E81" s="6"/>
      <c r="F81"/>
      <c r="G81"/>
      <c r="H81"/>
      <c r="I81"/>
      <c r="J81"/>
      <c r="K81"/>
      <c r="L81"/>
      <c r="M81"/>
      <c r="N81"/>
    </row>
    <row r="82" spans="1:14" s="5" customFormat="1" ht="15.75" customHeight="1" x14ac:dyDescent="0.25">
      <c r="E82" s="6"/>
      <c r="F82"/>
      <c r="G82"/>
      <c r="H82"/>
      <c r="I82"/>
      <c r="J82"/>
      <c r="K82"/>
      <c r="L82"/>
      <c r="M82"/>
      <c r="N82"/>
    </row>
    <row r="83" spans="1:14" s="5" customFormat="1" ht="15.75" customHeight="1" x14ac:dyDescent="0.25">
      <c r="E83" s="6"/>
      <c r="F83"/>
      <c r="G83"/>
      <c r="H83"/>
      <c r="I83"/>
      <c r="J83"/>
      <c r="K83"/>
      <c r="L83"/>
      <c r="M83"/>
      <c r="N83"/>
    </row>
    <row r="84" spans="1:14" s="5" customFormat="1" ht="15.75" customHeight="1" x14ac:dyDescent="0.25">
      <c r="E84" s="6"/>
      <c r="F84"/>
      <c r="G84"/>
      <c r="H84"/>
      <c r="I84"/>
      <c r="J84"/>
      <c r="K84"/>
      <c r="L84"/>
      <c r="M84"/>
      <c r="N84"/>
    </row>
    <row r="85" spans="1:14" s="5" customFormat="1" ht="15.75" customHeight="1" x14ac:dyDescent="0.25">
      <c r="E85" s="6"/>
      <c r="F85"/>
      <c r="G85"/>
      <c r="H85"/>
      <c r="I85"/>
      <c r="J85"/>
      <c r="K85"/>
      <c r="L85"/>
      <c r="M85"/>
      <c r="N85"/>
    </row>
    <row r="86" spans="1:14" s="5" customFormat="1" ht="15.75" customHeight="1" x14ac:dyDescent="0.25">
      <c r="E86" s="6"/>
      <c r="F86"/>
      <c r="G86"/>
      <c r="H86"/>
      <c r="I86"/>
      <c r="J86"/>
      <c r="K86"/>
      <c r="L86"/>
      <c r="M86"/>
      <c r="N86"/>
    </row>
    <row r="87" spans="1:14" s="5" customFormat="1" ht="15.75" customHeight="1" x14ac:dyDescent="0.25">
      <c r="E87" s="6"/>
      <c r="F87"/>
      <c r="G87"/>
      <c r="H87"/>
      <c r="I87"/>
      <c r="J87"/>
      <c r="K87"/>
      <c r="L87"/>
      <c r="M87"/>
      <c r="N87"/>
    </row>
    <row r="88" spans="1:14" s="5" customFormat="1" ht="15.75" customHeight="1" x14ac:dyDescent="0.25">
      <c r="E88" s="6"/>
      <c r="F88"/>
      <c r="G88"/>
      <c r="H88"/>
      <c r="I88"/>
      <c r="J88"/>
      <c r="K88"/>
      <c r="L88"/>
      <c r="M88"/>
      <c r="N88"/>
    </row>
    <row r="89" spans="1:14" ht="15.75" customHeight="1" x14ac:dyDescent="0.25"/>
    <row r="90" spans="1:14" s="3" customFormat="1" ht="15.75" customHeight="1" x14ac:dyDescent="0.25">
      <c r="A90" s="5"/>
      <c r="B90" s="5"/>
      <c r="C90" s="5"/>
      <c r="D90" s="5"/>
      <c r="E90" s="6"/>
    </row>
    <row r="93" spans="1:14" s="4" customFormat="1" x14ac:dyDescent="0.25">
      <c r="A93" s="5"/>
      <c r="B93" s="5"/>
      <c r="C93" s="5"/>
      <c r="D93" s="5"/>
      <c r="E93" s="6"/>
    </row>
  </sheetData>
  <mergeCells count="1">
    <mergeCell ref="A10:K10"/>
  </mergeCells>
  <pageMargins left="0" right="0" top="1.181102362204724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CZ00303453&amp;C&amp;"-,Tučné"&amp;14&amp;A/2023&amp;RRok 2023</oddHeader>
    <oddFooter>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Přehled o stavu rozpočtu 2023</vt:lpstr>
      <vt:lpstr>Příloha RO č. 1</vt:lpstr>
      <vt:lpstr>Rozpočtové opatření č. 1</vt:lpstr>
      <vt:lpstr>'Přehled o stavu rozpočtu 2023'!Názvy_tisku</vt:lpstr>
      <vt:lpstr>'Rozpočtové opatření č. 1'!Názvy_tisku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2023-05-16T07:25:24Z</cp:lastPrinted>
  <dcterms:created xsi:type="dcterms:W3CDTF">2021-02-27T14:36:32Z</dcterms:created>
  <dcterms:modified xsi:type="dcterms:W3CDTF">2024-01-11T06:49:52Z</dcterms:modified>
</cp:coreProperties>
</file>