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16380" windowHeight="7890" activeTab="1"/>
  </bookViews>
  <sheets>
    <sheet name="ROZPOČTOVÉ OPATŘENÍ č. 5" sheetId="26" r:id="rId1"/>
    <sheet name="Přehled o stavu rozpočtu 2020 " sheetId="27" r:id="rId2"/>
    <sheet name="Dotace 2020 - přehled" sheetId="16" r:id="rId3"/>
  </sheets>
  <calcPr calcId="145621"/>
</workbook>
</file>

<file path=xl/calcChain.xml><?xml version="1.0" encoding="utf-8"?>
<calcChain xmlns="http://schemas.openxmlformats.org/spreadsheetml/2006/main">
  <c r="N54" i="16" l="1"/>
  <c r="M54" i="16"/>
  <c r="L54" i="16"/>
  <c r="K54" i="16"/>
  <c r="J54" i="16"/>
  <c r="M53" i="16"/>
  <c r="N53" i="16"/>
  <c r="M52" i="16"/>
  <c r="N52" i="16"/>
  <c r="M51" i="16"/>
  <c r="N51" i="16"/>
  <c r="M50" i="16"/>
  <c r="N50" i="16"/>
  <c r="M49" i="16"/>
  <c r="N49" i="16"/>
  <c r="M48" i="16"/>
  <c r="N48" i="16"/>
  <c r="N47" i="16"/>
  <c r="M47" i="16"/>
  <c r="M66" i="26"/>
  <c r="M73" i="26"/>
  <c r="M61" i="26"/>
  <c r="L61" i="26"/>
  <c r="M55" i="26"/>
  <c r="L55" i="26"/>
  <c r="M47" i="26"/>
  <c r="L47" i="26"/>
  <c r="M34" i="26"/>
  <c r="L34" i="26"/>
  <c r="M27" i="26"/>
  <c r="L27" i="26"/>
  <c r="E11" i="27"/>
  <c r="D58" i="27"/>
  <c r="E23" i="27"/>
  <c r="E28" i="27"/>
  <c r="E65" i="27"/>
  <c r="D64" i="27"/>
  <c r="C64" i="27"/>
  <c r="E64" i="27"/>
  <c r="D63" i="27"/>
  <c r="C63" i="27"/>
  <c r="C59" i="27"/>
  <c r="C70" i="27"/>
  <c r="C58" i="27"/>
  <c r="C60" i="27"/>
  <c r="E34" i="27"/>
  <c r="L73" i="26"/>
  <c r="M13" i="26"/>
  <c r="L13" i="26"/>
  <c r="N43" i="16"/>
  <c r="N44" i="16"/>
  <c r="N45" i="16"/>
  <c r="N46" i="16"/>
  <c r="M45" i="16"/>
  <c r="M46" i="16"/>
  <c r="M44" i="16"/>
  <c r="M43" i="16"/>
  <c r="N42" i="16"/>
  <c r="M42" i="16"/>
  <c r="N15" i="16"/>
  <c r="L15" i="16"/>
  <c r="K15" i="16"/>
  <c r="J15" i="16"/>
  <c r="J16" i="16"/>
  <c r="M14" i="16"/>
  <c r="M15" i="16"/>
  <c r="L8" i="16"/>
  <c r="K8" i="16"/>
  <c r="D66" i="27"/>
  <c r="J55" i="16"/>
  <c r="C71" i="27"/>
  <c r="C66" i="27"/>
  <c r="C69" i="27"/>
  <c r="E63" i="27"/>
  <c r="E66" i="27"/>
  <c r="D69" i="27"/>
  <c r="E58" i="27"/>
  <c r="E15" i="27"/>
  <c r="E69" i="27"/>
  <c r="D59" i="27"/>
  <c r="D60" i="27"/>
  <c r="E59" i="27"/>
  <c r="D70" i="27"/>
  <c r="D71" i="27"/>
  <c r="E60" i="27"/>
  <c r="E70" i="27"/>
  <c r="E71" i="27"/>
</calcChain>
</file>

<file path=xl/sharedStrings.xml><?xml version="1.0" encoding="utf-8"?>
<sst xmlns="http://schemas.openxmlformats.org/spreadsheetml/2006/main" count="637" uniqueCount="219">
  <si>
    <t>a)</t>
  </si>
  <si>
    <t>UZ</t>
  </si>
  <si>
    <t>Položka</t>
  </si>
  <si>
    <t>Text</t>
  </si>
  <si>
    <t>Rozpočet schválený</t>
  </si>
  <si>
    <t>Rozpočet upravený</t>
  </si>
  <si>
    <t>-</t>
  </si>
  <si>
    <t>Neinvestiční přijaté transfery ze SR v rámci souhrn.dot.vztahu – na výkon státní správy a školství</t>
  </si>
  <si>
    <t>CELKEM</t>
  </si>
  <si>
    <t>b)</t>
  </si>
  <si>
    <t xml:space="preserve">Rekapitulace dotačních - účelových prostředků : </t>
  </si>
  <si>
    <t>ID = INVESTIČNÍ DOTACE / ND = NEINVESTIČNÍ DOTACE</t>
  </si>
  <si>
    <t>PŘÍJMY - DOTACE</t>
  </si>
  <si>
    <t>VÝDAJE DOTACE</t>
  </si>
  <si>
    <t>Rozpočtové opatření</t>
  </si>
  <si>
    <t>ID / ND</t>
  </si>
  <si>
    <t>ÚČELOVÝ ZNAK</t>
  </si>
  <si>
    <t>POSKYTOVATEL - účel dotace</t>
  </si>
  <si>
    <t xml:space="preserve">ROZPOČET PŘÍJMY </t>
  </si>
  <si>
    <t>ROZPOČET VÝDAJE</t>
  </si>
  <si>
    <t>POHLEDÁVKA</t>
  </si>
  <si>
    <t>ND</t>
  </si>
  <si>
    <t>ÚZ</t>
  </si>
  <si>
    <t>Celkem</t>
  </si>
  <si>
    <t>Celkem </t>
  </si>
  <si>
    <t>Zpracovala : Pavlína Minářová</t>
  </si>
  <si>
    <t>RS</t>
  </si>
  <si>
    <t>rozdíl (R-skutečnost)</t>
  </si>
  <si>
    <t>účet 346</t>
  </si>
  <si>
    <r>
      <t xml:space="preserve">NÁROK </t>
    </r>
    <r>
      <rPr>
        <b/>
        <i/>
        <sz val="5"/>
        <color indexed="8"/>
        <rFont val="Arial"/>
        <family val="2"/>
        <charset val="238"/>
      </rPr>
      <t>(minulých let)</t>
    </r>
  </si>
  <si>
    <t>ODPA</t>
  </si>
  <si>
    <t>POL</t>
  </si>
  <si>
    <t>MD</t>
  </si>
  <si>
    <t>D</t>
  </si>
  <si>
    <t>Popis</t>
  </si>
  <si>
    <t>000000</t>
  </si>
  <si>
    <t>4116</t>
  </si>
  <si>
    <t>5139</t>
  </si>
  <si>
    <t>5909</t>
  </si>
  <si>
    <t>NS</t>
  </si>
  <si>
    <t>UCS</t>
  </si>
  <si>
    <t>UUS</t>
  </si>
  <si>
    <t>SU</t>
  </si>
  <si>
    <t>AU</t>
  </si>
  <si>
    <t>ZJ</t>
  </si>
  <si>
    <t>ORJ</t>
  </si>
  <si>
    <t>ORG</t>
  </si>
  <si>
    <t>231</t>
  </si>
  <si>
    <t>0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</si>
  <si>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</si>
  <si>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6409-5909 lze použít na pokrytí neinvestičních výdajů libovolného § RS</t>
  </si>
  <si>
    <t>006409</t>
  </si>
  <si>
    <t>P.č.</t>
  </si>
  <si>
    <t xml:space="preserve">Neinvestiční přijaté transfery od obcí – knihy do knihovny </t>
  </si>
  <si>
    <t>00303453</t>
  </si>
  <si>
    <t>(příloha - souhrnný přehled)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</si>
  <si>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</si>
  <si>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</si>
  <si>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</si>
  <si>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</si>
  <si>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</si>
  <si>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</si>
  <si>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</si>
  <si>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</si>
  <si>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rFont val="Symbol"/>
        <family val="1"/>
        <charset val="2"/>
      </rPr>
      <t>;</t>
    </r>
    <r>
      <rPr>
        <b/>
        <sz val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</si>
  <si>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</si>
  <si>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</si>
  <si>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</si>
  <si>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</si>
  <si>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</si>
  <si>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</si>
  <si>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</si>
  <si>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</si>
  <si>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rFont val="Calibri"/>
        <family val="2"/>
        <charset val="238"/>
      </rPr>
      <t>±</t>
    </r>
    <r>
      <rPr>
        <b/>
        <sz val="10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</si>
  <si>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</si>
  <si>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</si>
  <si>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</si>
  <si>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</si>
  <si>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</si>
  <si>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</si>
  <si>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Přijaté transfery – dotace, které byly součástí schváleného rozpočtu:</t>
  </si>
  <si>
    <t>5171</t>
  </si>
  <si>
    <t>Ministerstvo vnitra ČR prostřednictvím KrÚ Ol. - JSDH Štíty - zabezpečení akceschopnosti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</si>
  <si>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 - vazba na dotace:</t>
    </r>
  </si>
  <si>
    <t>Celkový přehled - TRANSFERY - DOTACE  2020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</si>
  <si>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25.03.2020: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</si>
  <si>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25.03.2020: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</si>
  <si>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25.03.2020: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</si>
  <si>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1/2020 - RMě Štíty dne 22.04.2020: </t>
    </r>
  </si>
  <si>
    <t>PŘÍJMY 2020 celkem (+)</t>
  </si>
  <si>
    <t>VÝDAJE 2020 celkem (-)</t>
  </si>
  <si>
    <t>Rozpočet  schválený 2020</t>
  </si>
  <si>
    <t>Rozpočtové změny 2020</t>
  </si>
  <si>
    <t>Rozpočet  upravený 2020</t>
  </si>
  <si>
    <t>NÁROK 2020</t>
  </si>
  <si>
    <t>Skutečný příjem 2020</t>
  </si>
  <si>
    <t>II.2019</t>
  </si>
  <si>
    <t>Úřad práce Šumperk - "VPP" - 12/2019</t>
  </si>
  <si>
    <t>1/2020</t>
  </si>
  <si>
    <t>I.</t>
  </si>
  <si>
    <t>ROZPOČET VÝDAJE 2020</t>
  </si>
  <si>
    <t>Přijaté transfery – dotace přijaté v průběhu roku 2020 – rozpočtovány na základě rozpočtových opatření:</t>
  </si>
  <si>
    <t>002143</t>
  </si>
  <si>
    <t>003319</t>
  </si>
  <si>
    <t>003639</t>
  </si>
  <si>
    <t>5021</t>
  </si>
  <si>
    <t>002310</t>
  </si>
  <si>
    <t>002321</t>
  </si>
  <si>
    <t>5169</t>
  </si>
  <si>
    <t>003745</t>
  </si>
  <si>
    <t>5156</t>
  </si>
  <si>
    <t>5011</t>
  </si>
  <si>
    <t>104513013</t>
  </si>
  <si>
    <t>VPP - platy zaměstnanců v pracovním poměru</t>
  </si>
  <si>
    <t>5031</t>
  </si>
  <si>
    <t>VPP - povinné pojistné na soc.zabezpečení a přísp. na státní politiku zaměstnanosti</t>
  </si>
  <si>
    <t>5032</t>
  </si>
  <si>
    <t>VPP - povinné pojistné na veřejné zdravotní pojištění</t>
  </si>
  <si>
    <t>104113013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</si>
  <si>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2/2020 - RMě Štíty dne 20.05.2020: </t>
    </r>
  </si>
  <si>
    <t>II.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</si>
  <si>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3/2020 - ZMě Štíty dne 17.06.2020: </t>
    </r>
  </si>
  <si>
    <t>002212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</si>
  <si>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3/2020 - ZMě Štíty dne 17.06.2020 </t>
    </r>
    <r>
      <rPr>
        <b/>
        <sz val="7"/>
        <color indexed="18"/>
        <rFont val="Arial"/>
        <family val="2"/>
        <charset val="238"/>
      </rPr>
      <t>(8115 - zapojení vl.fin.zdrojů)</t>
    </r>
    <r>
      <rPr>
        <b/>
        <sz val="10"/>
        <color indexed="18"/>
        <rFont val="Arial"/>
        <family val="2"/>
        <charset val="238"/>
      </rPr>
      <t xml:space="preserve">: </t>
    </r>
  </si>
  <si>
    <t>II. (Změna - navýšení) Neinvestiční dotace na VEŘEJNĚ PROSPĚŠNÉ PRÁCE (VPP) - dotace EU a SR - Úřad práce Šumperk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</si>
  <si>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4/2020 - RMě Štíty dne 22.07.2020: </t>
    </r>
  </si>
  <si>
    <t>4122</t>
  </si>
  <si>
    <t>6005</t>
  </si>
  <si>
    <t>5019</t>
  </si>
  <si>
    <t>III.</t>
  </si>
  <si>
    <t>IV.</t>
  </si>
  <si>
    <t>V.</t>
  </si>
  <si>
    <t>4/2020</t>
  </si>
  <si>
    <t>00582</t>
  </si>
  <si>
    <t>00417</t>
  </si>
  <si>
    <t>00415</t>
  </si>
  <si>
    <t xml:space="preserve">Olomoucký kraj - JSDH Štíty - na zajištění akceschopnosti </t>
  </si>
  <si>
    <r>
      <rPr>
        <b/>
        <i/>
        <sz val="8"/>
        <color indexed="8"/>
        <rFont val="Arial"/>
        <family val="2"/>
        <charset val="238"/>
      </rPr>
      <t>Olomoucký kraj -</t>
    </r>
    <r>
      <rPr>
        <b/>
        <i/>
        <sz val="6"/>
        <color indexed="8"/>
        <rFont val="Arial"/>
        <family val="2"/>
        <charset val="238"/>
      </rPr>
      <t xml:space="preserve"> Zkvalitnění služeb TIC - Zvýšení informovanosti turistů na Štítecku </t>
    </r>
  </si>
  <si>
    <t>Olomoucký kraj - JSDH - na nákup věcného vybavení</t>
  </si>
  <si>
    <t>MH - nákup materiálu</t>
  </si>
  <si>
    <t>MH - opravy a udržování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</si>
  <si>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5/2020 - RMě Štíty dne 19.08.2020: </t>
    </r>
  </si>
  <si>
    <t>Účelová neinvestiční dotace na VPP za 7/2020 - evropský podíl 82,38% (EU)</t>
  </si>
  <si>
    <t>Účelová neinvestiční dotace na VPP za 7/2020 - národní podíl 17,62% (SR)</t>
  </si>
  <si>
    <t>4111</t>
  </si>
  <si>
    <t>5039</t>
  </si>
  <si>
    <t>5161</t>
  </si>
  <si>
    <t>5162</t>
  </si>
  <si>
    <t>5173</t>
  </si>
  <si>
    <t>5175</t>
  </si>
  <si>
    <t>+H33</t>
  </si>
  <si>
    <t>VI. Neinvestiční dotace - "Volby do zastupitelstva kraje", SR prostřednictvím KrÚ Olomouc</t>
  </si>
  <si>
    <t>006115</t>
  </si>
  <si>
    <t>Neinvestiční dotace - "Volby do zastupitelstva kraje"</t>
  </si>
  <si>
    <t>Volby zastupitelstva kraje - refundace mzdy</t>
  </si>
  <si>
    <t>Volby zastupitelstva kraje - odměny členů OVK a dohody</t>
  </si>
  <si>
    <t>Volby zastupitelstva kraje - refundace SP a ZP</t>
  </si>
  <si>
    <t>Volby zastupitelstva kraje - materiál</t>
  </si>
  <si>
    <t>Volby zastupitelstva kraje - služby pošt</t>
  </si>
  <si>
    <t>Volby zastupitelstva kraje - služby elektronických komunikací</t>
  </si>
  <si>
    <t>Volby zastupitelstva kraje - cestovné</t>
  </si>
  <si>
    <t>Volby zastupitelstva kraje - občerstvení členů OVK</t>
  </si>
  <si>
    <t>Volby zastupitelstva kraje - ostatní neinvestiční výdaje</t>
  </si>
  <si>
    <t>98193</t>
  </si>
  <si>
    <t>555</t>
  </si>
  <si>
    <t>5041</t>
  </si>
  <si>
    <r>
      <t xml:space="preserve">VII. Neinvestiční dotace - "S rodinou za kulturou" - </t>
    </r>
    <r>
      <rPr>
        <b/>
        <sz val="12"/>
        <rFont val="Calibri"/>
        <family val="2"/>
        <charset val="238"/>
      </rPr>
      <t>Olomoucký kraj</t>
    </r>
  </si>
  <si>
    <t>Neinvestiční dotace - "S rodinou za kulturou"</t>
  </si>
  <si>
    <t>"S rodinou za kulturou"- Setkání na pomezí Čech a Moravy" - hudební vystoupení</t>
  </si>
  <si>
    <t>26005</t>
  </si>
  <si>
    <t>"S rodinou za kulturou" - Štítecká pouť - hudební vystoupení</t>
  </si>
  <si>
    <t>4121</t>
  </si>
  <si>
    <t>024</t>
  </si>
  <si>
    <t>3002</t>
  </si>
  <si>
    <t>Neinvestiční dotace na úhradu nákladů na projekt "MEIS "</t>
  </si>
  <si>
    <t>MEIS - dohoda o provedení práce</t>
  </si>
  <si>
    <t>MEIS - materiál</t>
  </si>
  <si>
    <t>MEIS - služby</t>
  </si>
  <si>
    <t>MEIS - občerstvení</t>
  </si>
  <si>
    <t>5194</t>
  </si>
  <si>
    <t>VIII. Neinvestiční dotace na úhradu nákladů na projekt "MEIS" - Statutární město Olomouc</t>
  </si>
  <si>
    <t>MEIS - odměny</t>
  </si>
  <si>
    <t>120513014</t>
  </si>
  <si>
    <t>Účelová neinvestiční dotace - Průtokový transfer pro ZŠ a MŠ Štíty na - "Obědy do škol v Olomouckém kraji" - EU</t>
  </si>
  <si>
    <t>120113014</t>
  </si>
  <si>
    <t>Účelová neinvestiční dotace - Průtokový transfer pro ZŠ a MŠ Štíty na - "Obědy do škol v Olomouckém kraji" - SR</t>
  </si>
  <si>
    <t>003119</t>
  </si>
  <si>
    <t>5336</t>
  </si>
  <si>
    <t>98024</t>
  </si>
  <si>
    <t>x</t>
  </si>
  <si>
    <t xml:space="preserve">Jednorázový nenávratný neúčelový příspěvek ze SR - zmírnění dopadu poklesu daňových příjmů obcí </t>
  </si>
  <si>
    <t xml:space="preserve">2) Změny rozpočtu - vlastní - VÝDAJE </t>
  </si>
  <si>
    <t>IX. Průtokový transfer pro ZŠ a MŠ Štíty na - OP potravinové a materiální pomoci v Ol.kraji "Obědy do škol v Olomouckém kraji" - Olomoucký kraj</t>
  </si>
  <si>
    <r>
      <t xml:space="preserve">X. </t>
    </r>
    <r>
      <rPr>
        <b/>
        <sz val="8"/>
        <rFont val="Calibri"/>
        <family val="2"/>
        <charset val="238"/>
      </rPr>
      <t>Jednorázový nenávratný neúčelový příspěvek ze státního rozpočtu - zmírnění dopadu poklesu daňových příjmů obcí v souvislosti s výplatou tzv. kompenzačního bonusu - SR prostřednictvím KrÚ Olomouc</t>
    </r>
  </si>
  <si>
    <t>Poznámka: Výdaje se účelovým znakem neoznačují, protože se jedná o neúčelový příspěvek, který nepodléhá finančnímu vypořádání se státním rozpočtem.</t>
  </si>
  <si>
    <t>KOMUNIKACE - PHM</t>
  </si>
  <si>
    <t>5363</t>
  </si>
  <si>
    <t>PITNÁ VODA - pokuta</t>
  </si>
  <si>
    <t>Kanalizace a ČOV - nákup ostatních služeb</t>
  </si>
  <si>
    <t>003314</t>
  </si>
  <si>
    <t>5153</t>
  </si>
  <si>
    <t>Knihovna - plyn</t>
  </si>
  <si>
    <r>
      <t xml:space="preserve">(±311.000,00 Kč) </t>
    </r>
    <r>
      <rPr>
        <sz val="6"/>
        <rFont val="Symbol"/>
        <family val="1"/>
        <charset val="2"/>
      </rPr>
      <t>®</t>
    </r>
  </si>
  <si>
    <t>2-5/2020</t>
  </si>
  <si>
    <t>5/2020</t>
  </si>
  <si>
    <t>VI.</t>
  </si>
  <si>
    <t>VII.</t>
  </si>
  <si>
    <t>VIII.</t>
  </si>
  <si>
    <t>IX.</t>
  </si>
  <si>
    <t>X.</t>
  </si>
  <si>
    <t>SR prostřednictvím KrÚ Olomouc - Volby do zastupitelstva kraje</t>
  </si>
  <si>
    <t>Olomoucký kraj - S rodinou za kulturou</t>
  </si>
  <si>
    <t xml:space="preserve">Statutární město Olomouc - "MEIS" </t>
  </si>
  <si>
    <r>
      <rPr>
        <b/>
        <i/>
        <sz val="4"/>
        <color indexed="8"/>
        <rFont val="Arial"/>
        <family val="2"/>
        <charset val="238"/>
      </rPr>
      <t>ZJ024</t>
    </r>
    <r>
      <rPr>
        <b/>
        <i/>
        <sz val="5"/>
        <color indexed="8"/>
        <rFont val="Arial"/>
        <family val="2"/>
        <charset val="238"/>
      </rPr>
      <t xml:space="preserve"> + orj. a org. 3002</t>
    </r>
  </si>
  <si>
    <r>
      <t xml:space="preserve">Olomoucký kraj - </t>
    </r>
    <r>
      <rPr>
        <b/>
        <i/>
        <sz val="6"/>
        <color indexed="8"/>
        <rFont val="Arial"/>
        <family val="2"/>
        <charset val="238"/>
      </rPr>
      <t xml:space="preserve">průtok.transfer pro ZŠ a MŠ Štíty </t>
    </r>
    <r>
      <rPr>
        <b/>
        <i/>
        <sz val="8"/>
        <color indexed="8"/>
        <rFont val="Arial"/>
        <family val="2"/>
        <charset val="238"/>
      </rPr>
      <t>"Obědy do škol" - EU</t>
    </r>
  </si>
  <si>
    <r>
      <t xml:space="preserve">Olomoucký kraj - </t>
    </r>
    <r>
      <rPr>
        <b/>
        <i/>
        <sz val="6"/>
        <color indexed="8"/>
        <rFont val="Arial"/>
        <family val="2"/>
        <charset val="238"/>
      </rPr>
      <t xml:space="preserve">průtok.transfer pro ZŠ a MŠ Štíty </t>
    </r>
    <r>
      <rPr>
        <b/>
        <i/>
        <sz val="8"/>
        <color indexed="8"/>
        <rFont val="Arial"/>
        <family val="2"/>
        <charset val="238"/>
      </rPr>
      <t>"Obědy do škol" - SR</t>
    </r>
  </si>
  <si>
    <t xml:space="preserve">SR prostřednictvím KrÚ Olomouc - kompenzační bonus </t>
  </si>
  <si>
    <t>EU - Úřad práce - "VPP" - 82,38% z dotace 120.000,- Kč - rok 2020</t>
  </si>
  <si>
    <t>SR - Úřad práce - "VPP" - 17,62% z dotace 120.000,- Kč -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</si>
</sst>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č&quot;"/>
    <numFmt numFmtId="165" formatCode="#,##0.00&quot; Kč&quot;;[Red]\-#,##0.00&quot; Kč&quot;"/>
    <numFmt numFmtId="166" formatCode="#,##0.00_ ;[Red]\-#,##0.00\ "/>
    <numFmt numFmtId="167" formatCode="#,##0&quot; Kč&quot;"/>
  </numFmts>
  <fonts count="94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indexed="8"/>
      <name val="Calibri"/>
      <family val="2"/>
      <charset val="1"/>
    </font>
    <font>
      <b/>
      <u/>
      <sz val="12"/>
      <color indexed="18"/>
      <name val="Arial"/>
      <family val="2"/>
      <charset val="238"/>
    </font>
    <font>
      <b/>
      <sz val="5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7"/>
      <color indexed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z val="6.5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sz val="6.5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3"/>
      <color indexed="8"/>
      <name val="Times New Roman"/>
      <family val="1"/>
      <charset val="238"/>
    </font>
    <font>
      <b/>
      <i/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6"/>
      <color indexed="8"/>
      <name val="Arial"/>
      <family val="2"/>
      <charset val="238"/>
    </font>
    <font>
      <b/>
      <i/>
      <sz val="5"/>
      <color indexed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indexed="8"/>
      <name val="Calibri"/>
      <family val="2"/>
      <charset val="1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Times New Roman"/>
      <family val="1"/>
      <charset val="238"/>
    </font>
    <font>
      <b/>
      <sz val="10"/>
      <color indexed="8"/>
      <name val="Calibri"/>
      <family val="2"/>
      <charset val="238"/>
    </font>
    <font>
      <b/>
      <u/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sz val="8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u/>
      <sz val="16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name val="Times New Roman"/>
      <family val="1"/>
      <charset val="238"/>
    </font>
    <font>
      <b/>
      <sz val="10"/>
      <name val="Arial"/>
      <family val="2"/>
      <charset val="238"/>
    </font>
    <font>
      <b/>
      <sz val="12.5"/>
      <color indexed="18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indexed="18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Symbol"/>
      <family val="1"/>
      <charset val="2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8"/>
      <name val="Calibri"/>
      <family val="2"/>
      <charset val="238"/>
    </font>
    <font>
      <b/>
      <i/>
      <sz val="6"/>
      <name val="Arial"/>
      <family val="2"/>
      <charset val="238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b/>
      <i/>
      <sz val="4"/>
      <color indexed="8"/>
      <name val="Arial"/>
      <family val="2"/>
      <charset val="238"/>
    </font>
    <font>
      <sz val="10"/>
      <name val="Calibri"/>
      <family val="2"/>
      <charset val="238"/>
    </font>
    <font>
      <b/>
      <sz val="5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6"/>
      <name val="Arial"/>
      <family val="2"/>
      <charset val="238"/>
    </font>
    <font>
      <sz val="6"/>
      <name val="Symbol"/>
      <family val="1"/>
      <charset val="2"/>
    </font>
    <font>
      <sz val="11"/>
      <name val="Calibri"/>
      <family val="2"/>
      <charset val="238"/>
    </font>
    <font>
      <b/>
      <sz val="7"/>
      <color indexed="18"/>
      <name val="Arial"/>
      <family val="2"/>
      <charset val="238"/>
    </font>
    <font>
      <sz val="7.5"/>
      <color indexed="8"/>
      <name val="Calibri"/>
      <family val="2"/>
      <charset val="238"/>
    </font>
    <font>
      <b/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6"/>
      <color theme="4" tint="-0.499984740745262"/>
      <name val="Arial"/>
      <family val="2"/>
      <charset val="238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sz val="10"/>
      <color rgb="FF000080"/>
      <name val="Symbol"/>
      <family val="1"/>
      <charset val="2"/>
    </font>
    <font>
      <sz val="10"/>
      <color indexed="8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2.5"/>
      <color rgb="FF00008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4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7"/>
      </patternFill>
    </fill>
    <fill>
      <patternFill patternType="solid">
        <fgColor indexed="26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theme="0"/>
        <bgColor indexed="43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indexed="34"/>
      </patternFill>
    </fill>
  </fills>
  <borders count="117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medium">
        <color rgb="FF000000"/>
      </top>
      <bottom/>
      <diagonal/>
    </border>
  </borders>
  <cellStyleXfs count="12">
    <xf numFmtId="0" fontId="0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73" fillId="0" borderId="0"/>
    <xf numFmtId="0" fontId="25" fillId="0" borderId="0"/>
    <xf numFmtId="0" fontId="1" fillId="0" borderId="0"/>
    <xf numFmtId="0" fontId="1" fillId="0" borderId="0"/>
    <xf numFmtId="0" fontId="72" fillId="0" borderId="0"/>
    <xf numFmtId="0" fontId="15" fillId="0" borderId="0"/>
    <xf numFmtId="0" fontId="15" fillId="0" borderId="0"/>
  </cellStyleXfs>
  <cellXfs count="383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4" fontId="2" fillId="0" borderId="0" xfId="1" applyNumberFormat="1" applyFont="1"/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2" borderId="1" xfId="1" applyFont="1" applyFill="1" applyBorder="1" applyAlignment="1">
      <alignment vertical="center" wrapText="1"/>
    </xf>
    <xf numFmtId="0" fontId="8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13" fillId="0" borderId="4" xfId="1" applyNumberFormat="1" applyFont="1" applyBorder="1" applyAlignment="1">
      <alignment horizontal="right" vertical="center" wrapText="1"/>
    </xf>
    <xf numFmtId="0" fontId="10" fillId="0" borderId="5" xfId="1" applyFont="1" applyBorder="1" applyAlignment="1">
      <alignment vertical="center" wrapText="1"/>
    </xf>
    <xf numFmtId="164" fontId="13" fillId="0" borderId="6" xfId="1" applyNumberFormat="1" applyFont="1" applyBorder="1" applyAlignment="1">
      <alignment horizontal="right" vertical="center" wrapText="1"/>
    </xf>
    <xf numFmtId="164" fontId="14" fillId="2" borderId="3" xfId="1" applyNumberFormat="1" applyFont="1" applyFill="1" applyBorder="1" applyAlignment="1">
      <alignment horizontal="right" vertical="center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horizontal="right" vertical="center" wrapText="1"/>
    </xf>
    <xf numFmtId="0" fontId="16" fillId="0" borderId="0" xfId="1" applyFont="1" applyAlignment="1">
      <alignment vertical="center"/>
    </xf>
    <xf numFmtId="0" fontId="15" fillId="0" borderId="7" xfId="1" applyFont="1" applyBorder="1" applyAlignment="1">
      <alignment vertical="center"/>
    </xf>
    <xf numFmtId="0" fontId="7" fillId="2" borderId="8" xfId="1" applyFont="1" applyFill="1" applyBorder="1" applyAlignment="1">
      <alignment horizontal="center" vertical="center" wrapText="1"/>
    </xf>
    <xf numFmtId="165" fontId="7" fillId="3" borderId="9" xfId="1" applyNumberFormat="1" applyFont="1" applyFill="1" applyBorder="1" applyAlignment="1">
      <alignment horizontal="right" vertical="center"/>
    </xf>
    <xf numFmtId="165" fontId="7" fillId="4" borderId="10" xfId="1" applyNumberFormat="1" applyFont="1" applyFill="1" applyBorder="1" applyAlignment="1">
      <alignment horizontal="right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3" xfId="1" applyNumberFormat="1" applyFont="1" applyFill="1" applyBorder="1" applyAlignment="1">
      <alignment horizontal="right" vertical="center"/>
    </xf>
    <xf numFmtId="165" fontId="7" fillId="2" borderId="12" xfId="1" applyNumberFormat="1" applyFont="1" applyFill="1" applyBorder="1" applyAlignment="1">
      <alignment horizontal="right" vertical="center"/>
    </xf>
    <xf numFmtId="165" fontId="23" fillId="0" borderId="0" xfId="1" applyNumberFormat="1" applyFont="1"/>
    <xf numFmtId="0" fontId="7" fillId="8" borderId="10" xfId="1" applyFont="1" applyFill="1" applyBorder="1" applyAlignment="1">
      <alignment horizontal="right" vertical="center" wrapText="1"/>
    </xf>
    <xf numFmtId="0" fontId="8" fillId="8" borderId="9" xfId="1" applyFont="1" applyFill="1" applyBorder="1" applyAlignment="1">
      <alignment horizontal="right" vertical="center" wrapText="1"/>
    </xf>
    <xf numFmtId="166" fontId="1" fillId="0" borderId="0" xfId="1" applyNumberFormat="1"/>
    <xf numFmtId="0" fontId="21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165" fontId="7" fillId="4" borderId="15" xfId="1" applyNumberFormat="1" applyFont="1" applyFill="1" applyBorder="1" applyAlignment="1">
      <alignment horizontal="right" vertical="center"/>
    </xf>
    <xf numFmtId="165" fontId="7" fillId="2" borderId="16" xfId="1" applyNumberFormat="1" applyFont="1" applyFill="1" applyBorder="1" applyAlignment="1">
      <alignment horizontal="right" vertical="center"/>
    </xf>
    <xf numFmtId="165" fontId="10" fillId="0" borderId="0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49" fontId="74" fillId="0" borderId="0" xfId="0" applyNumberFormat="1" applyFont="1" applyAlignment="1">
      <alignment horizontal="left" vertical="center"/>
    </xf>
    <xf numFmtId="49" fontId="75" fillId="0" borderId="0" xfId="0" applyNumberFormat="1" applyFont="1" applyAlignment="1">
      <alignment horizontal="center" vertical="center"/>
    </xf>
    <xf numFmtId="49" fontId="76" fillId="0" borderId="0" xfId="0" applyNumberFormat="1" applyFont="1" applyAlignment="1">
      <alignment horizontal="center" vertical="center"/>
    </xf>
    <xf numFmtId="49" fontId="77" fillId="0" borderId="0" xfId="1" applyNumberFormat="1" applyFont="1" applyAlignment="1">
      <alignment horizontal="center" vertical="center"/>
    </xf>
    <xf numFmtId="4" fontId="77" fillId="0" borderId="0" xfId="1" applyNumberFormat="1" applyFont="1" applyAlignment="1">
      <alignment vertical="center"/>
    </xf>
    <xf numFmtId="0" fontId="77" fillId="0" borderId="0" xfId="1" applyFont="1" applyAlignment="1">
      <alignment vertical="center"/>
    </xf>
    <xf numFmtId="49" fontId="76" fillId="0" borderId="0" xfId="0" applyNumberFormat="1" applyFont="1" applyFill="1" applyBorder="1" applyAlignment="1">
      <alignment horizontal="center" vertical="center"/>
    </xf>
    <xf numFmtId="0" fontId="30" fillId="0" borderId="0" xfId="1" applyFont="1"/>
    <xf numFmtId="49" fontId="78" fillId="9" borderId="17" xfId="0" applyNumberFormat="1" applyFont="1" applyFill="1" applyBorder="1" applyAlignment="1">
      <alignment horizontal="center" vertical="center"/>
    </xf>
    <xf numFmtId="49" fontId="78" fillId="9" borderId="18" xfId="0" applyNumberFormat="1" applyFont="1" applyFill="1" applyBorder="1" applyAlignment="1">
      <alignment horizontal="center" vertical="center"/>
    </xf>
    <xf numFmtId="49" fontId="79" fillId="9" borderId="18" xfId="0" applyNumberFormat="1" applyFont="1" applyFill="1" applyBorder="1" applyAlignment="1">
      <alignment horizontal="center" vertical="center"/>
    </xf>
    <xf numFmtId="49" fontId="80" fillId="9" borderId="18" xfId="1" applyNumberFormat="1" applyFont="1" applyFill="1" applyBorder="1" applyAlignment="1">
      <alignment horizontal="center" vertical="center"/>
    </xf>
    <xf numFmtId="4" fontId="80" fillId="9" borderId="18" xfId="1" applyNumberFormat="1" applyFont="1" applyFill="1" applyBorder="1" applyAlignment="1">
      <alignment horizontal="center" vertical="center"/>
    </xf>
    <xf numFmtId="0" fontId="80" fillId="9" borderId="19" xfId="1" applyFont="1" applyFill="1" applyBorder="1" applyAlignment="1">
      <alignment vertical="center"/>
    </xf>
    <xf numFmtId="0" fontId="25" fillId="0" borderId="0" xfId="1" applyFont="1" applyAlignment="1">
      <alignment horizontal="center"/>
    </xf>
    <xf numFmtId="49" fontId="78" fillId="9" borderId="20" xfId="0" applyNumberFormat="1" applyFont="1" applyFill="1" applyBorder="1" applyAlignment="1">
      <alignment horizontal="center" vertical="center"/>
    </xf>
    <xf numFmtId="49" fontId="79" fillId="9" borderId="20" xfId="0" applyNumberFormat="1" applyFont="1" applyFill="1" applyBorder="1" applyAlignment="1">
      <alignment horizontal="center" vertical="center"/>
    </xf>
    <xf numFmtId="49" fontId="80" fillId="9" borderId="20" xfId="1" applyNumberFormat="1" applyFont="1" applyFill="1" applyBorder="1" applyAlignment="1">
      <alignment horizontal="center" vertical="center"/>
    </xf>
    <xf numFmtId="4" fontId="80" fillId="9" borderId="20" xfId="1" applyNumberFormat="1" applyFont="1" applyFill="1" applyBorder="1" applyAlignment="1">
      <alignment horizontal="center" vertical="center"/>
    </xf>
    <xf numFmtId="0" fontId="80" fillId="9" borderId="21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25" fillId="10" borderId="0" xfId="1" applyFont="1" applyFill="1"/>
    <xf numFmtId="0" fontId="19" fillId="0" borderId="24" xfId="1" applyFont="1" applyBorder="1" applyAlignment="1">
      <alignment horizontal="center" vertical="center"/>
    </xf>
    <xf numFmtId="4" fontId="81" fillId="9" borderId="18" xfId="1" applyNumberFormat="1" applyFont="1" applyFill="1" applyBorder="1" applyAlignment="1">
      <alignment vertical="center"/>
    </xf>
    <xf numFmtId="0" fontId="81" fillId="9" borderId="19" xfId="1" applyFont="1" applyFill="1" applyBorder="1" applyAlignment="1">
      <alignment vertical="center"/>
    </xf>
    <xf numFmtId="0" fontId="28" fillId="0" borderId="0" xfId="1" applyFont="1"/>
    <xf numFmtId="165" fontId="7" fillId="4" borderId="25" xfId="1" applyNumberFormat="1" applyFont="1" applyFill="1" applyBorder="1" applyAlignment="1">
      <alignment horizontal="right" vertical="center"/>
    </xf>
    <xf numFmtId="165" fontId="7" fillId="2" borderId="24" xfId="1" applyNumberFormat="1" applyFont="1" applyFill="1" applyBorder="1" applyAlignment="1">
      <alignment horizontal="right" vertical="center"/>
    </xf>
    <xf numFmtId="0" fontId="24" fillId="0" borderId="0" xfId="2" applyAlignment="1">
      <alignment vertical="center"/>
    </xf>
    <xf numFmtId="164" fontId="31" fillId="0" borderId="0" xfId="2" applyNumberFormat="1" applyFont="1" applyAlignment="1">
      <alignment vertical="center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164" fontId="34" fillId="0" borderId="0" xfId="2" applyNumberFormat="1" applyFont="1" applyAlignment="1">
      <alignment vertical="center"/>
    </xf>
    <xf numFmtId="0" fontId="35" fillId="0" borderId="0" xfId="2" applyFont="1" applyAlignment="1">
      <alignment horizontal="justify" vertical="center"/>
    </xf>
    <xf numFmtId="164" fontId="36" fillId="0" borderId="0" xfId="2" applyNumberFormat="1" applyFont="1" applyAlignment="1">
      <alignment vertical="center"/>
    </xf>
    <xf numFmtId="164" fontId="36" fillId="5" borderId="26" xfId="2" applyNumberFormat="1" applyFont="1" applyFill="1" applyBorder="1" applyAlignment="1">
      <alignment vertical="center"/>
    </xf>
    <xf numFmtId="0" fontId="40" fillId="0" borderId="0" xfId="2" applyFont="1" applyAlignment="1">
      <alignment horizontal="justify" vertical="center"/>
    </xf>
    <xf numFmtId="164" fontId="36" fillId="5" borderId="0" xfId="2" applyNumberFormat="1" applyFont="1" applyFill="1" applyAlignment="1">
      <alignment vertical="center"/>
    </xf>
    <xf numFmtId="3" fontId="46" fillId="6" borderId="27" xfId="2" applyNumberFormat="1" applyFont="1" applyFill="1" applyBorder="1" applyAlignment="1">
      <alignment horizontal="center" vertical="center" wrapText="1"/>
    </xf>
    <xf numFmtId="164" fontId="31" fillId="5" borderId="28" xfId="2" applyNumberFormat="1" applyFont="1" applyFill="1" applyBorder="1" applyAlignment="1">
      <alignment vertical="center" wrapText="1"/>
    </xf>
    <xf numFmtId="164" fontId="31" fillId="5" borderId="29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 wrapText="1"/>
    </xf>
    <xf numFmtId="0" fontId="48" fillId="0" borderId="26" xfId="2" applyFont="1" applyBorder="1" applyAlignment="1">
      <alignment horizontal="center" vertical="center"/>
    </xf>
    <xf numFmtId="0" fontId="31" fillId="0" borderId="30" xfId="2" applyFont="1" applyBorder="1" applyAlignment="1">
      <alignment vertical="center"/>
    </xf>
    <xf numFmtId="0" fontId="49" fillId="0" borderId="31" xfId="2" applyFont="1" applyBorder="1" applyAlignment="1">
      <alignment vertical="center" wrapText="1"/>
    </xf>
    <xf numFmtId="164" fontId="49" fillId="5" borderId="32" xfId="2" applyNumberFormat="1" applyFont="1" applyFill="1" applyBorder="1" applyAlignment="1">
      <alignment horizontal="right" vertical="center" wrapText="1"/>
    </xf>
    <xf numFmtId="164" fontId="31" fillId="5" borderId="32" xfId="2" applyNumberFormat="1" applyFont="1" applyFill="1" applyBorder="1" applyAlignment="1">
      <alignment vertical="center" wrapText="1"/>
    </xf>
    <xf numFmtId="0" fontId="31" fillId="0" borderId="33" xfId="2" applyFont="1" applyBorder="1" applyAlignment="1">
      <alignment vertical="center"/>
    </xf>
    <xf numFmtId="0" fontId="49" fillId="0" borderId="34" xfId="2" applyFont="1" applyBorder="1" applyAlignment="1">
      <alignment vertical="center" wrapText="1"/>
    </xf>
    <xf numFmtId="164" fontId="49" fillId="0" borderId="35" xfId="2" applyNumberFormat="1" applyFont="1" applyBorder="1" applyAlignment="1">
      <alignment horizontal="right" vertical="center" wrapText="1"/>
    </xf>
    <xf numFmtId="0" fontId="31" fillId="0" borderId="0" xfId="2" applyFont="1" applyAlignment="1">
      <alignment vertical="center"/>
    </xf>
    <xf numFmtId="167" fontId="31" fillId="0" borderId="0" xfId="2" applyNumberFormat="1" applyFont="1" applyAlignment="1">
      <alignment vertical="center"/>
    </xf>
    <xf numFmtId="164" fontId="31" fillId="5" borderId="36" xfId="2" applyNumberFormat="1" applyFont="1" applyFill="1" applyBorder="1" applyAlignment="1">
      <alignment vertical="center" wrapText="1"/>
    </xf>
    <xf numFmtId="164" fontId="31" fillId="5" borderId="37" xfId="2" applyNumberFormat="1" applyFont="1" applyFill="1" applyBorder="1" applyAlignment="1">
      <alignment vertical="center" wrapText="1"/>
    </xf>
    <xf numFmtId="164" fontId="44" fillId="6" borderId="27" xfId="2" applyNumberFormat="1" applyFont="1" applyFill="1" applyBorder="1" applyAlignment="1">
      <alignment vertical="center"/>
    </xf>
    <xf numFmtId="164" fontId="27" fillId="0" borderId="0" xfId="2" applyNumberFormat="1" applyFont="1" applyAlignment="1">
      <alignment vertical="center"/>
    </xf>
    <xf numFmtId="3" fontId="46" fillId="6" borderId="38" xfId="2" applyNumberFormat="1" applyFont="1" applyFill="1" applyBorder="1" applyAlignment="1">
      <alignment horizontal="center" vertical="center" wrapText="1"/>
    </xf>
    <xf numFmtId="164" fontId="31" fillId="5" borderId="39" xfId="2" applyNumberFormat="1" applyFont="1" applyFill="1" applyBorder="1" applyAlignment="1">
      <alignment vertical="center" wrapText="1"/>
    </xf>
    <xf numFmtId="164" fontId="31" fillId="5" borderId="40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 wrapText="1"/>
    </xf>
    <xf numFmtId="164" fontId="49" fillId="5" borderId="41" xfId="2" applyNumberFormat="1" applyFont="1" applyFill="1" applyBorder="1" applyAlignment="1">
      <alignment horizontal="right" vertical="center" wrapText="1"/>
    </xf>
    <xf numFmtId="164" fontId="31" fillId="5" borderId="41" xfId="2" applyNumberFormat="1" applyFont="1" applyFill="1" applyBorder="1" applyAlignment="1">
      <alignment vertical="center" wrapText="1"/>
    </xf>
    <xf numFmtId="164" fontId="49" fillId="0" borderId="42" xfId="2" applyNumberFormat="1" applyFont="1" applyBorder="1" applyAlignment="1">
      <alignment horizontal="right" vertical="center" wrapText="1"/>
    </xf>
    <xf numFmtId="164" fontId="31" fillId="5" borderId="43" xfId="2" applyNumberFormat="1" applyFont="1" applyFill="1" applyBorder="1" applyAlignment="1">
      <alignment vertical="center" wrapText="1"/>
    </xf>
    <xf numFmtId="164" fontId="31" fillId="5" borderId="44" xfId="2" applyNumberFormat="1" applyFont="1" applyFill="1" applyBorder="1" applyAlignment="1">
      <alignment vertical="center" wrapText="1"/>
    </xf>
    <xf numFmtId="164" fontId="44" fillId="6" borderId="38" xfId="2" applyNumberFormat="1" applyFont="1" applyFill="1" applyBorder="1" applyAlignment="1">
      <alignment vertical="center"/>
    </xf>
    <xf numFmtId="0" fontId="82" fillId="0" borderId="0" xfId="0" applyFont="1"/>
    <xf numFmtId="4" fontId="0" fillId="0" borderId="0" xfId="0" applyNumberFormat="1"/>
    <xf numFmtId="49" fontId="76" fillId="0" borderId="0" xfId="0" applyNumberFormat="1" applyFont="1" applyFill="1" applyBorder="1" applyAlignment="1">
      <alignment horizontal="left" vertical="center"/>
    </xf>
    <xf numFmtId="49" fontId="83" fillId="10" borderId="45" xfId="0" applyNumberFormat="1" applyFont="1" applyFill="1" applyBorder="1" applyAlignment="1">
      <alignment horizontal="center" vertical="center"/>
    </xf>
    <xf numFmtId="49" fontId="83" fillId="10" borderId="46" xfId="0" applyNumberFormat="1" applyFont="1" applyFill="1" applyBorder="1" applyAlignment="1">
      <alignment horizontal="center" vertical="center"/>
    </xf>
    <xf numFmtId="49" fontId="83" fillId="10" borderId="47" xfId="0" applyNumberFormat="1" applyFont="1" applyFill="1" applyBorder="1" applyAlignment="1">
      <alignment horizontal="center" vertical="center"/>
    </xf>
    <xf numFmtId="49" fontId="83" fillId="10" borderId="48" xfId="0" applyNumberFormat="1" applyFont="1" applyFill="1" applyBorder="1" applyAlignment="1">
      <alignment horizontal="center" vertical="center"/>
    </xf>
    <xf numFmtId="49" fontId="84" fillId="10" borderId="48" xfId="0" applyNumberFormat="1" applyFont="1" applyFill="1" applyBorder="1" applyAlignment="1">
      <alignment horizontal="center" vertical="center"/>
    </xf>
    <xf numFmtId="49" fontId="76" fillId="10" borderId="48" xfId="0" applyNumberFormat="1" applyFont="1" applyFill="1" applyBorder="1" applyAlignment="1">
      <alignment horizontal="center" vertical="center"/>
    </xf>
    <xf numFmtId="0" fontId="7" fillId="8" borderId="11" xfId="1" applyFont="1" applyFill="1" applyBorder="1" applyAlignment="1">
      <alignment vertical="center" wrapText="1"/>
    </xf>
    <xf numFmtId="49" fontId="83" fillId="10" borderId="49" xfId="0" applyNumberFormat="1" applyFont="1" applyFill="1" applyBorder="1" applyAlignment="1">
      <alignment horizontal="center" vertical="center"/>
    </xf>
    <xf numFmtId="49" fontId="83" fillId="10" borderId="50" xfId="0" applyNumberFormat="1" applyFont="1" applyFill="1" applyBorder="1" applyAlignment="1">
      <alignment horizontal="center" vertical="center"/>
    </xf>
    <xf numFmtId="0" fontId="40" fillId="10" borderId="0" xfId="2" applyFont="1" applyFill="1" applyAlignment="1">
      <alignment vertical="center"/>
    </xf>
    <xf numFmtId="0" fontId="24" fillId="10" borderId="0" xfId="2" applyFill="1" applyAlignment="1">
      <alignment vertical="center"/>
    </xf>
    <xf numFmtId="164" fontId="36" fillId="10" borderId="0" xfId="2" applyNumberFormat="1" applyFont="1" applyFill="1" applyAlignment="1">
      <alignment vertical="center"/>
    </xf>
    <xf numFmtId="0" fontId="0" fillId="10" borderId="0" xfId="0" applyFill="1"/>
    <xf numFmtId="0" fontId="1" fillId="10" borderId="0" xfId="1" applyFill="1"/>
    <xf numFmtId="0" fontId="55" fillId="10" borderId="51" xfId="2" applyFont="1" applyFill="1" applyBorder="1" applyAlignment="1">
      <alignment vertical="center"/>
    </xf>
    <xf numFmtId="0" fontId="54" fillId="10" borderId="51" xfId="2" applyFont="1" applyFill="1" applyBorder="1" applyAlignment="1">
      <alignment vertical="center"/>
    </xf>
    <xf numFmtId="0" fontId="85" fillId="10" borderId="51" xfId="2" applyFont="1" applyFill="1" applyBorder="1" applyAlignment="1">
      <alignment vertical="center"/>
    </xf>
    <xf numFmtId="164" fontId="36" fillId="11" borderId="26" xfId="2" applyNumberFormat="1" applyFont="1" applyFill="1" applyBorder="1" applyAlignment="1">
      <alignment vertical="center"/>
    </xf>
    <xf numFmtId="0" fontId="40" fillId="10" borderId="0" xfId="2" applyFont="1" applyFill="1" applyAlignment="1">
      <alignment horizontal="justify" vertical="center"/>
    </xf>
    <xf numFmtId="164" fontId="43" fillId="10" borderId="0" xfId="2" applyNumberFormat="1" applyFont="1" applyFill="1" applyAlignment="1">
      <alignment vertical="center"/>
    </xf>
    <xf numFmtId="0" fontId="0" fillId="0" borderId="0" xfId="0" applyFill="1" applyAlignment="1" applyProtection="1">
      <alignment vertical="center"/>
    </xf>
    <xf numFmtId="0" fontId="86" fillId="0" borderId="0" xfId="0" applyFont="1" applyFill="1" applyAlignment="1" applyProtection="1">
      <alignment vertical="center"/>
    </xf>
    <xf numFmtId="0" fontId="7" fillId="2" borderId="2" xfId="1" applyFont="1" applyFill="1" applyBorder="1" applyAlignment="1">
      <alignment horizontal="right" vertical="center" wrapText="1"/>
    </xf>
    <xf numFmtId="164" fontId="13" fillId="0" borderId="0" xfId="1" applyNumberFormat="1" applyFont="1" applyBorder="1" applyAlignment="1">
      <alignment horizontal="right" vertical="center" wrapText="1"/>
    </xf>
    <xf numFmtId="164" fontId="13" fillId="0" borderId="5" xfId="1" applyNumberFormat="1" applyFont="1" applyBorder="1" applyAlignment="1">
      <alignment horizontal="right" vertical="center" wrapText="1"/>
    </xf>
    <xf numFmtId="164" fontId="14" fillId="2" borderId="2" xfId="1" applyNumberFormat="1" applyFont="1" applyFill="1" applyBorder="1" applyAlignment="1">
      <alignment horizontal="right" vertical="center" wrapText="1"/>
    </xf>
    <xf numFmtId="164" fontId="13" fillId="10" borderId="52" xfId="1" applyNumberFormat="1" applyFont="1" applyFill="1" applyBorder="1" applyAlignment="1">
      <alignment horizontal="right" vertical="center" wrapText="1"/>
    </xf>
    <xf numFmtId="0" fontId="7" fillId="8" borderId="52" xfId="1" applyFont="1" applyFill="1" applyBorder="1" applyAlignment="1">
      <alignment horizontal="right" vertical="center" wrapText="1"/>
    </xf>
    <xf numFmtId="164" fontId="14" fillId="8" borderId="52" xfId="1" applyNumberFormat="1" applyFont="1" applyFill="1" applyBorder="1" applyAlignment="1">
      <alignment horizontal="right" vertical="center" wrapText="1"/>
    </xf>
    <xf numFmtId="49" fontId="84" fillId="10" borderId="46" xfId="0" applyNumberFormat="1" applyFont="1" applyFill="1" applyBorder="1" applyAlignment="1">
      <alignment horizontal="center" vertical="center"/>
    </xf>
    <xf numFmtId="49" fontId="84" fillId="10" borderId="53" xfId="0" applyNumberFormat="1" applyFont="1" applyFill="1" applyBorder="1" applyAlignment="1">
      <alignment horizontal="center" vertical="center"/>
    </xf>
    <xf numFmtId="49" fontId="57" fillId="10" borderId="54" xfId="10" applyNumberFormat="1" applyFont="1" applyFill="1" applyBorder="1"/>
    <xf numFmtId="49" fontId="87" fillId="10" borderId="46" xfId="1" applyNumberFormat="1" applyFont="1" applyFill="1" applyBorder="1" applyAlignment="1">
      <alignment horizontal="center" vertical="center"/>
    </xf>
    <xf numFmtId="4" fontId="87" fillId="10" borderId="46" xfId="1" applyNumberFormat="1" applyFont="1" applyFill="1" applyBorder="1" applyAlignment="1">
      <alignment vertical="center"/>
    </xf>
    <xf numFmtId="49" fontId="84" fillId="10" borderId="55" xfId="0" applyNumberFormat="1" applyFont="1" applyFill="1" applyBorder="1" applyAlignment="1">
      <alignment horizontal="center" vertical="center"/>
    </xf>
    <xf numFmtId="49" fontId="84" fillId="10" borderId="56" xfId="0" applyNumberFormat="1" applyFont="1" applyFill="1" applyBorder="1" applyAlignment="1">
      <alignment horizontal="center" vertical="center"/>
    </xf>
    <xf numFmtId="49" fontId="57" fillId="10" borderId="57" xfId="10" applyNumberFormat="1" applyFont="1" applyFill="1" applyBorder="1"/>
    <xf numFmtId="49" fontId="87" fillId="10" borderId="55" xfId="1" applyNumberFormat="1" applyFont="1" applyFill="1" applyBorder="1" applyAlignment="1">
      <alignment horizontal="center" vertical="center"/>
    </xf>
    <xf numFmtId="4" fontId="87" fillId="10" borderId="55" xfId="1" applyNumberFormat="1" applyFont="1" applyFill="1" applyBorder="1" applyAlignment="1">
      <alignment vertical="center"/>
    </xf>
    <xf numFmtId="49" fontId="57" fillId="10" borderId="58" xfId="10" applyNumberFormat="1" applyFont="1" applyFill="1" applyBorder="1"/>
    <xf numFmtId="165" fontId="7" fillId="4" borderId="59" xfId="1" applyNumberFormat="1" applyFont="1" applyFill="1" applyBorder="1" applyAlignment="1">
      <alignment horizontal="right" vertical="center"/>
    </xf>
    <xf numFmtId="165" fontId="7" fillId="4" borderId="60" xfId="1" applyNumberFormat="1" applyFont="1" applyFill="1" applyBorder="1" applyAlignment="1">
      <alignment horizontal="right" vertical="center"/>
    </xf>
    <xf numFmtId="165" fontId="7" fillId="4" borderId="61" xfId="1" applyNumberFormat="1" applyFont="1" applyFill="1" applyBorder="1" applyAlignment="1">
      <alignment horizontal="right" vertical="center"/>
    </xf>
    <xf numFmtId="0" fontId="7" fillId="8" borderId="62" xfId="1" applyFont="1" applyFill="1" applyBorder="1" applyAlignment="1">
      <alignment horizontal="right" vertical="center" wrapText="1"/>
    </xf>
    <xf numFmtId="0" fontId="8" fillId="8" borderId="62" xfId="1" applyFont="1" applyFill="1" applyBorder="1" applyAlignment="1">
      <alignment horizontal="right" vertical="center" wrapText="1"/>
    </xf>
    <xf numFmtId="49" fontId="59" fillId="0" borderId="0" xfId="2" applyNumberFormat="1" applyFont="1" applyAlignment="1">
      <alignment horizontal="center" vertical="center"/>
    </xf>
    <xf numFmtId="49" fontId="30" fillId="0" borderId="0" xfId="4" applyNumberFormat="1" applyFont="1" applyAlignment="1">
      <alignment horizontal="center" vertical="center"/>
    </xf>
    <xf numFmtId="4" fontId="30" fillId="0" borderId="0" xfId="4" applyNumberFormat="1" applyFont="1" applyAlignment="1">
      <alignment vertical="center"/>
    </xf>
    <xf numFmtId="0" fontId="30" fillId="0" borderId="0" xfId="4" applyFont="1" applyAlignment="1">
      <alignment vertical="center"/>
    </xf>
    <xf numFmtId="0" fontId="7" fillId="8" borderId="63" xfId="1" applyFont="1" applyFill="1" applyBorder="1" applyAlignment="1">
      <alignment horizontal="right" vertical="center" wrapText="1"/>
    </xf>
    <xf numFmtId="165" fontId="7" fillId="12" borderId="63" xfId="1" applyNumberFormat="1" applyFont="1" applyFill="1" applyBorder="1" applyAlignment="1">
      <alignment horizontal="right" vertical="center"/>
    </xf>
    <xf numFmtId="0" fontId="44" fillId="0" borderId="0" xfId="2" applyFont="1" applyAlignment="1">
      <alignment vertical="center"/>
    </xf>
    <xf numFmtId="0" fontId="8" fillId="8" borderId="64" xfId="1" applyFont="1" applyFill="1" applyBorder="1" applyAlignment="1">
      <alignment horizontal="right" vertical="center" wrapText="1"/>
    </xf>
    <xf numFmtId="0" fontId="8" fillId="8" borderId="63" xfId="1" applyFont="1" applyFill="1" applyBorder="1" applyAlignment="1">
      <alignment horizontal="right" vertical="center" wrapText="1"/>
    </xf>
    <xf numFmtId="165" fontId="1" fillId="0" borderId="0" xfId="1" applyNumberFormat="1"/>
    <xf numFmtId="164" fontId="36" fillId="0" borderId="0" xfId="0" applyNumberFormat="1" applyFont="1" applyFill="1" applyAlignment="1" applyProtection="1">
      <alignment vertical="center"/>
    </xf>
    <xf numFmtId="164" fontId="36" fillId="13" borderId="116" xfId="0" applyNumberFormat="1" applyFont="1" applyFill="1" applyBorder="1" applyAlignment="1" applyProtection="1">
      <alignment vertical="center"/>
    </xf>
    <xf numFmtId="164" fontId="36" fillId="13" borderId="0" xfId="0" applyNumberFormat="1" applyFont="1" applyFill="1" applyAlignment="1" applyProtection="1">
      <alignment vertical="center"/>
    </xf>
    <xf numFmtId="164" fontId="36" fillId="13" borderId="0" xfId="0" applyNumberFormat="1" applyFont="1" applyFill="1" applyProtection="1"/>
    <xf numFmtId="4" fontId="1" fillId="0" borderId="0" xfId="1" applyNumberFormat="1"/>
    <xf numFmtId="0" fontId="61" fillId="8" borderId="10" xfId="1" applyFont="1" applyFill="1" applyBorder="1" applyAlignment="1">
      <alignment vertical="center" wrapText="1"/>
    </xf>
    <xf numFmtId="49" fontId="76" fillId="10" borderId="48" xfId="1" applyNumberFormat="1" applyFont="1" applyFill="1" applyBorder="1" applyAlignment="1">
      <alignment horizontal="center" vertical="center"/>
    </xf>
    <xf numFmtId="4" fontId="76" fillId="10" borderId="48" xfId="1" applyNumberFormat="1" applyFont="1" applyFill="1" applyBorder="1" applyAlignment="1">
      <alignment vertical="center"/>
    </xf>
    <xf numFmtId="49" fontId="60" fillId="0" borderId="0" xfId="2" applyNumberFormat="1" applyFont="1" applyFill="1" applyBorder="1" applyAlignment="1">
      <alignment vertical="center"/>
    </xf>
    <xf numFmtId="0" fontId="30" fillId="0" borderId="0" xfId="4" applyFont="1"/>
    <xf numFmtId="49" fontId="63" fillId="7" borderId="65" xfId="2" applyNumberFormat="1" applyFont="1" applyFill="1" applyBorder="1" applyAlignment="1">
      <alignment horizontal="center" vertical="center"/>
    </xf>
    <xf numFmtId="49" fontId="63" fillId="7" borderId="66" xfId="2" applyNumberFormat="1" applyFont="1" applyFill="1" applyBorder="1" applyAlignment="1">
      <alignment horizontal="center" vertical="center"/>
    </xf>
    <xf numFmtId="49" fontId="26" fillId="7" borderId="66" xfId="2" applyNumberFormat="1" applyFont="1" applyFill="1" applyBorder="1" applyAlignment="1">
      <alignment horizontal="center" vertical="center"/>
    </xf>
    <xf numFmtId="49" fontId="25" fillId="7" borderId="66" xfId="4" applyNumberFormat="1" applyFont="1" applyFill="1" applyBorder="1" applyAlignment="1">
      <alignment horizontal="center" vertical="center"/>
    </xf>
    <xf numFmtId="4" fontId="25" fillId="7" borderId="66" xfId="4" applyNumberFormat="1" applyFont="1" applyFill="1" applyBorder="1" applyAlignment="1">
      <alignment horizontal="center" vertical="center"/>
    </xf>
    <xf numFmtId="0" fontId="25" fillId="7" borderId="67" xfId="4" applyFont="1" applyFill="1" applyBorder="1" applyAlignment="1">
      <alignment vertical="center"/>
    </xf>
    <xf numFmtId="0" fontId="1" fillId="0" borderId="0" xfId="4"/>
    <xf numFmtId="49" fontId="64" fillId="0" borderId="30" xfId="2" applyNumberFormat="1" applyFont="1" applyFill="1" applyBorder="1" applyAlignment="1">
      <alignment horizontal="center" vertical="center"/>
    </xf>
    <xf numFmtId="49" fontId="64" fillId="0" borderId="57" xfId="2" applyNumberFormat="1" applyFont="1" applyBorder="1" applyAlignment="1">
      <alignment horizontal="center" vertical="center"/>
    </xf>
    <xf numFmtId="49" fontId="65" fillId="0" borderId="54" xfId="2" applyNumberFormat="1" applyFont="1" applyBorder="1" applyAlignment="1">
      <alignment horizontal="center" vertical="center"/>
    </xf>
    <xf numFmtId="49" fontId="65" fillId="0" borderId="68" xfId="2" applyNumberFormat="1" applyFont="1" applyBorder="1" applyAlignment="1">
      <alignment horizontal="center" vertical="center"/>
    </xf>
    <xf numFmtId="49" fontId="57" fillId="0" borderId="54" xfId="10" applyNumberFormat="1" applyFont="1" applyBorder="1"/>
    <xf numFmtId="49" fontId="57" fillId="0" borderId="54" xfId="4" applyNumberFormat="1" applyFont="1" applyBorder="1" applyAlignment="1">
      <alignment horizontal="center" vertical="center"/>
    </xf>
    <xf numFmtId="4" fontId="57" fillId="0" borderId="54" xfId="4" applyNumberFormat="1" applyFont="1" applyBorder="1" applyAlignment="1">
      <alignment vertical="center"/>
    </xf>
    <xf numFmtId="49" fontId="57" fillId="0" borderId="69" xfId="10" applyNumberFormat="1" applyFont="1" applyBorder="1"/>
    <xf numFmtId="49" fontId="64" fillId="0" borderId="70" xfId="2" applyNumberFormat="1" applyFont="1" applyFill="1" applyBorder="1" applyAlignment="1">
      <alignment horizontal="center" vertical="center"/>
    </xf>
    <xf numFmtId="49" fontId="64" fillId="0" borderId="71" xfId="2" applyNumberFormat="1" applyFont="1" applyBorder="1" applyAlignment="1">
      <alignment horizontal="center" vertical="center"/>
    </xf>
    <xf numFmtId="49" fontId="65" fillId="0" borderId="72" xfId="2" applyNumberFormat="1" applyFont="1" applyBorder="1" applyAlignment="1">
      <alignment horizontal="center" vertical="center"/>
    </xf>
    <xf numFmtId="49" fontId="65" fillId="0" borderId="34" xfId="2" applyNumberFormat="1" applyFont="1" applyBorder="1" applyAlignment="1">
      <alignment horizontal="center" vertical="center"/>
    </xf>
    <xf numFmtId="49" fontId="57" fillId="0" borderId="72" xfId="4" applyNumberFormat="1" applyFont="1" applyBorder="1" applyAlignment="1">
      <alignment horizontal="center" vertical="center"/>
    </xf>
    <xf numFmtId="4" fontId="57" fillId="0" borderId="72" xfId="4" applyNumberFormat="1" applyFont="1" applyBorder="1" applyAlignment="1">
      <alignment vertical="center"/>
    </xf>
    <xf numFmtId="49" fontId="57" fillId="0" borderId="73" xfId="10" applyNumberFormat="1" applyFont="1" applyBorder="1"/>
    <xf numFmtId="49" fontId="64" fillId="0" borderId="74" xfId="2" applyNumberFormat="1" applyFont="1" applyFill="1" applyBorder="1" applyAlignment="1">
      <alignment horizontal="center" vertical="center"/>
    </xf>
    <xf numFmtId="49" fontId="64" fillId="0" borderId="75" xfId="2" applyNumberFormat="1" applyFont="1" applyBorder="1" applyAlignment="1">
      <alignment horizontal="center" vertical="center"/>
    </xf>
    <xf numFmtId="49" fontId="65" fillId="0" borderId="75" xfId="2" applyNumberFormat="1" applyFont="1" applyBorder="1" applyAlignment="1">
      <alignment horizontal="center" vertical="center"/>
    </xf>
    <xf numFmtId="49" fontId="65" fillId="0" borderId="76" xfId="2" applyNumberFormat="1" applyFont="1" applyBorder="1" applyAlignment="1">
      <alignment horizontal="center" vertical="center"/>
    </xf>
    <xf numFmtId="49" fontId="57" fillId="0" borderId="75" xfId="10" applyNumberFormat="1" applyFont="1" applyBorder="1"/>
    <xf numFmtId="49" fontId="57" fillId="0" borderId="75" xfId="4" applyNumberFormat="1" applyFont="1" applyBorder="1" applyAlignment="1">
      <alignment horizontal="center" vertical="center"/>
    </xf>
    <xf numFmtId="4" fontId="57" fillId="0" borderId="75" xfId="4" applyNumberFormat="1" applyFont="1" applyBorder="1" applyAlignment="1">
      <alignment vertical="center"/>
    </xf>
    <xf numFmtId="49" fontId="57" fillId="0" borderId="77" xfId="10" applyNumberFormat="1" applyFont="1" applyBorder="1"/>
    <xf numFmtId="49" fontId="65" fillId="0" borderId="57" xfId="2" applyNumberFormat="1" applyFont="1" applyBorder="1" applyAlignment="1">
      <alignment horizontal="center" vertical="center"/>
    </xf>
    <xf numFmtId="49" fontId="65" fillId="0" borderId="31" xfId="2" applyNumberFormat="1" applyFont="1" applyBorder="1" applyAlignment="1">
      <alignment horizontal="center" vertical="center"/>
    </xf>
    <xf numFmtId="49" fontId="57" fillId="0" borderId="57" xfId="10" applyNumberFormat="1" applyFont="1" applyBorder="1"/>
    <xf numFmtId="0" fontId="62" fillId="0" borderId="57" xfId="2" applyFont="1" applyBorder="1" applyAlignment="1">
      <alignment horizontal="left"/>
    </xf>
    <xf numFmtId="49" fontId="57" fillId="0" borderId="57" xfId="4" applyNumberFormat="1" applyFont="1" applyBorder="1" applyAlignment="1">
      <alignment horizontal="center" vertical="center"/>
    </xf>
    <xf numFmtId="4" fontId="57" fillId="0" borderId="57" xfId="4" applyNumberFormat="1" applyFont="1" applyBorder="1" applyAlignment="1">
      <alignment vertical="center"/>
    </xf>
    <xf numFmtId="49" fontId="57" fillId="0" borderId="78" xfId="10" applyNumberFormat="1" applyFont="1" applyBorder="1"/>
    <xf numFmtId="4" fontId="28" fillId="7" borderId="66" xfId="4" applyNumberFormat="1" applyFont="1" applyFill="1" applyBorder="1" applyAlignment="1">
      <alignment vertical="center"/>
    </xf>
    <xf numFmtId="0" fontId="28" fillId="7" borderId="67" xfId="4" applyFont="1" applyFill="1" applyBorder="1" applyAlignment="1">
      <alignment vertical="center"/>
    </xf>
    <xf numFmtId="0" fontId="28" fillId="0" borderId="0" xfId="4" applyFont="1"/>
    <xf numFmtId="49" fontId="64" fillId="0" borderId="79" xfId="2" applyNumberFormat="1" applyFont="1" applyFill="1" applyBorder="1" applyAlignment="1">
      <alignment horizontal="center" vertical="center"/>
    </xf>
    <xf numFmtId="49" fontId="64" fillId="0" borderId="54" xfId="2" applyNumberFormat="1" applyFont="1" applyBorder="1" applyAlignment="1">
      <alignment horizontal="center" vertical="center"/>
    </xf>
    <xf numFmtId="49" fontId="57" fillId="0" borderId="80" xfId="10" applyNumberFormat="1" applyFont="1" applyBorder="1"/>
    <xf numFmtId="49" fontId="65" fillId="0" borderId="71" xfId="2" applyNumberFormat="1" applyFont="1" applyBorder="1" applyAlignment="1">
      <alignment horizontal="center" vertical="center"/>
    </xf>
    <xf numFmtId="49" fontId="65" fillId="0" borderId="81" xfId="2" applyNumberFormat="1" applyFont="1" applyBorder="1" applyAlignment="1">
      <alignment horizontal="center" vertical="center"/>
    </xf>
    <xf numFmtId="49" fontId="57" fillId="0" borderId="71" xfId="4" applyNumberFormat="1" applyFont="1" applyBorder="1" applyAlignment="1">
      <alignment horizontal="center" vertical="center"/>
    </xf>
    <xf numFmtId="4" fontId="57" fillId="0" borderId="71" xfId="4" applyNumberFormat="1" applyFont="1" applyBorder="1" applyAlignment="1">
      <alignment vertical="center"/>
    </xf>
    <xf numFmtId="165" fontId="7" fillId="12" borderId="11" xfId="1" applyNumberFormat="1" applyFont="1" applyFill="1" applyBorder="1" applyAlignment="1">
      <alignment horizontal="right" vertical="center"/>
    </xf>
    <xf numFmtId="165" fontId="7" fillId="12" borderId="15" xfId="1" applyNumberFormat="1" applyFont="1" applyFill="1" applyBorder="1" applyAlignment="1">
      <alignment horizontal="right" vertical="center"/>
    </xf>
    <xf numFmtId="165" fontId="7" fillId="12" borderId="10" xfId="1" applyNumberFormat="1" applyFont="1" applyFill="1" applyBorder="1" applyAlignment="1">
      <alignment horizontal="right" vertical="center"/>
    </xf>
    <xf numFmtId="0" fontId="66" fillId="10" borderId="0" xfId="0" applyFont="1" applyFill="1" applyAlignment="1">
      <alignment horizontal="right"/>
    </xf>
    <xf numFmtId="0" fontId="22" fillId="8" borderId="63" xfId="1" applyFont="1" applyFill="1" applyBorder="1" applyAlignment="1">
      <alignment horizontal="right" vertical="center" wrapText="1"/>
    </xf>
    <xf numFmtId="49" fontId="58" fillId="8" borderId="82" xfId="1" applyNumberFormat="1" applyFont="1" applyFill="1" applyBorder="1" applyAlignment="1">
      <alignment horizontal="right" vertical="center" wrapText="1"/>
    </xf>
    <xf numFmtId="49" fontId="58" fillId="8" borderId="11" xfId="1" applyNumberFormat="1" applyFont="1" applyFill="1" applyBorder="1" applyAlignment="1">
      <alignment horizontal="right" vertical="center" wrapText="1"/>
    </xf>
    <xf numFmtId="165" fontId="7" fillId="14" borderId="83" xfId="1" applyNumberFormat="1" applyFont="1" applyFill="1" applyBorder="1" applyAlignment="1">
      <alignment horizontal="right" vertical="center"/>
    </xf>
    <xf numFmtId="165" fontId="7" fillId="14" borderId="9" xfId="1" applyNumberFormat="1" applyFont="1" applyFill="1" applyBorder="1" applyAlignment="1">
      <alignment horizontal="right" vertical="center"/>
    </xf>
    <xf numFmtId="0" fontId="68" fillId="0" borderId="0" xfId="1" applyFont="1"/>
    <xf numFmtId="49" fontId="80" fillId="9" borderId="18" xfId="4" applyNumberFormat="1" applyFont="1" applyFill="1" applyBorder="1" applyAlignment="1">
      <alignment horizontal="center" vertical="center"/>
    </xf>
    <xf numFmtId="4" fontId="80" fillId="9" borderId="18" xfId="4" applyNumberFormat="1" applyFont="1" applyFill="1" applyBorder="1" applyAlignment="1">
      <alignment horizontal="center" vertical="center"/>
    </xf>
    <xf numFmtId="0" fontId="80" fillId="9" borderId="19" xfId="4" applyFont="1" applyFill="1" applyBorder="1" applyAlignment="1">
      <alignment vertical="center"/>
    </xf>
    <xf numFmtId="49" fontId="76" fillId="10" borderId="46" xfId="0" applyNumberFormat="1" applyFont="1" applyFill="1" applyBorder="1" applyAlignment="1">
      <alignment horizontal="center" vertical="center"/>
    </xf>
    <xf numFmtId="49" fontId="87" fillId="10" borderId="46" xfId="4" applyNumberFormat="1" applyFont="1" applyFill="1" applyBorder="1" applyAlignment="1">
      <alignment horizontal="center" vertical="center"/>
    </xf>
    <xf numFmtId="4" fontId="87" fillId="10" borderId="46" xfId="4" applyNumberFormat="1" applyFont="1" applyFill="1" applyBorder="1" applyAlignment="1">
      <alignment vertical="center"/>
    </xf>
    <xf numFmtId="0" fontId="87" fillId="10" borderId="84" xfId="4" applyFont="1" applyFill="1" applyBorder="1" applyAlignment="1">
      <alignment vertical="center"/>
    </xf>
    <xf numFmtId="49" fontId="65" fillId="12" borderId="57" xfId="2" applyNumberFormat="1" applyFont="1" applyFill="1" applyBorder="1" applyAlignment="1">
      <alignment horizontal="center" vertical="center"/>
    </xf>
    <xf numFmtId="0" fontId="76" fillId="10" borderId="85" xfId="1" applyFont="1" applyFill="1" applyBorder="1" applyAlignment="1">
      <alignment vertical="center"/>
    </xf>
    <xf numFmtId="4" fontId="88" fillId="0" borderId="0" xfId="1" applyNumberFormat="1" applyFont="1" applyAlignment="1">
      <alignment vertical="center"/>
    </xf>
    <xf numFmtId="0" fontId="81" fillId="9" borderId="19" xfId="1" applyFont="1" applyFill="1" applyBorder="1" applyAlignment="1">
      <alignment horizontal="right" vertical="center"/>
    </xf>
    <xf numFmtId="49" fontId="76" fillId="10" borderId="46" xfId="1" applyNumberFormat="1" applyFont="1" applyFill="1" applyBorder="1" applyAlignment="1">
      <alignment horizontal="center" vertical="center"/>
    </xf>
    <xf numFmtId="4" fontId="76" fillId="10" borderId="46" xfId="1" applyNumberFormat="1" applyFont="1" applyFill="1" applyBorder="1" applyAlignment="1">
      <alignment vertical="center"/>
    </xf>
    <xf numFmtId="0" fontId="87" fillId="10" borderId="84" xfId="1" applyFont="1" applyFill="1" applyBorder="1" applyAlignment="1">
      <alignment vertical="center"/>
    </xf>
    <xf numFmtId="49" fontId="89" fillId="0" borderId="0" xfId="0" applyNumberFormat="1" applyFont="1" applyFill="1" applyBorder="1" applyAlignment="1">
      <alignment vertical="center"/>
    </xf>
    <xf numFmtId="49" fontId="90" fillId="0" borderId="0" xfId="0" applyNumberFormat="1" applyFont="1" applyAlignment="1">
      <alignment horizontal="center" vertical="center"/>
    </xf>
    <xf numFmtId="49" fontId="91" fillId="0" borderId="0" xfId="1" applyNumberFormat="1" applyFont="1" applyAlignment="1">
      <alignment horizontal="center" vertical="center"/>
    </xf>
    <xf numFmtId="4" fontId="91" fillId="0" borderId="0" xfId="1" applyNumberFormat="1" applyFont="1" applyAlignment="1">
      <alignment vertical="center"/>
    </xf>
    <xf numFmtId="0" fontId="91" fillId="0" borderId="0" xfId="1" applyFont="1" applyAlignment="1">
      <alignment vertical="center"/>
    </xf>
    <xf numFmtId="49" fontId="87" fillId="10" borderId="48" xfId="4" applyNumberFormat="1" applyFont="1" applyFill="1" applyBorder="1" applyAlignment="1">
      <alignment horizontal="center" vertical="center"/>
    </xf>
    <xf numFmtId="0" fontId="8" fillId="8" borderId="86" xfId="1" applyFont="1" applyFill="1" applyBorder="1" applyAlignment="1">
      <alignment horizontal="right" vertical="center" wrapText="1"/>
    </xf>
    <xf numFmtId="49" fontId="58" fillId="8" borderId="22" xfId="1" applyNumberFormat="1" applyFont="1" applyFill="1" applyBorder="1" applyAlignment="1">
      <alignment horizontal="right" vertical="center" wrapText="1"/>
    </xf>
    <xf numFmtId="0" fontId="7" fillId="8" borderId="4" xfId="1" applyFont="1" applyFill="1" applyBorder="1" applyAlignment="1">
      <alignment horizontal="right" vertical="center" wrapText="1"/>
    </xf>
    <xf numFmtId="0" fontId="8" fillId="8" borderId="13" xfId="1" applyFont="1" applyFill="1" applyBorder="1" applyAlignment="1">
      <alignment horizontal="right" vertical="center" wrapText="1"/>
    </xf>
    <xf numFmtId="165" fontId="7" fillId="12" borderId="22" xfId="1" applyNumberFormat="1" applyFont="1" applyFill="1" applyBorder="1" applyAlignment="1">
      <alignment horizontal="right" vertical="center"/>
    </xf>
    <xf numFmtId="165" fontId="7" fillId="12" borderId="87" xfId="1" applyNumberFormat="1" applyFont="1" applyFill="1" applyBorder="1" applyAlignment="1">
      <alignment horizontal="right" vertical="center"/>
    </xf>
    <xf numFmtId="165" fontId="7" fillId="12" borderId="4" xfId="1" applyNumberFormat="1" applyFont="1" applyFill="1" applyBorder="1" applyAlignment="1">
      <alignment horizontal="right" vertical="center"/>
    </xf>
    <xf numFmtId="165" fontId="7" fillId="14" borderId="88" xfId="1" applyNumberFormat="1" applyFont="1" applyFill="1" applyBorder="1" applyAlignment="1">
      <alignment horizontal="right" vertical="center"/>
    </xf>
    <xf numFmtId="49" fontId="7" fillId="8" borderId="10" xfId="1" applyNumberFormat="1" applyFont="1" applyFill="1" applyBorder="1" applyAlignment="1">
      <alignment horizontal="right" vertical="center" wrapText="1"/>
    </xf>
    <xf numFmtId="49" fontId="83" fillId="10" borderId="89" xfId="0" applyNumberFormat="1" applyFont="1" applyFill="1" applyBorder="1" applyAlignment="1">
      <alignment horizontal="center" vertical="center"/>
    </xf>
    <xf numFmtId="49" fontId="83" fillId="10" borderId="55" xfId="0" applyNumberFormat="1" applyFont="1" applyFill="1" applyBorder="1" applyAlignment="1">
      <alignment horizontal="center" vertical="center"/>
    </xf>
    <xf numFmtId="49" fontId="84" fillId="10" borderId="20" xfId="0" applyNumberFormat="1" applyFont="1" applyFill="1" applyBorder="1" applyAlignment="1">
      <alignment horizontal="center" vertical="center"/>
    </xf>
    <xf numFmtId="49" fontId="76" fillId="10" borderId="20" xfId="0" applyNumberFormat="1" applyFont="1" applyFill="1" applyBorder="1" applyAlignment="1">
      <alignment horizontal="center" vertical="center"/>
    </xf>
    <xf numFmtId="49" fontId="76" fillId="10" borderId="20" xfId="1" applyNumberFormat="1" applyFont="1" applyFill="1" applyBorder="1" applyAlignment="1">
      <alignment horizontal="center" vertical="center"/>
    </xf>
    <xf numFmtId="4" fontId="76" fillId="10" borderId="20" xfId="1" applyNumberFormat="1" applyFont="1" applyFill="1" applyBorder="1" applyAlignment="1">
      <alignment vertical="center"/>
    </xf>
    <xf numFmtId="0" fontId="87" fillId="10" borderId="21" xfId="1" applyFont="1" applyFill="1" applyBorder="1" applyAlignment="1">
      <alignment vertical="center"/>
    </xf>
    <xf numFmtId="0" fontId="8" fillId="8" borderId="86" xfId="1" applyFont="1" applyFill="1" applyBorder="1" applyAlignment="1">
      <alignment horizontal="right" vertical="center" wrapText="1"/>
    </xf>
    <xf numFmtId="0" fontId="8" fillId="8" borderId="9" xfId="1" applyFont="1" applyFill="1" applyBorder="1" applyAlignment="1">
      <alignment horizontal="left" vertical="center"/>
    </xf>
    <xf numFmtId="0" fontId="8" fillId="8" borderId="15" xfId="1" applyFont="1" applyFill="1" applyBorder="1" applyAlignment="1">
      <alignment horizontal="left" vertical="center"/>
    </xf>
    <xf numFmtId="49" fontId="89" fillId="10" borderId="0" xfId="0" applyNumberFormat="1" applyFont="1" applyFill="1" applyBorder="1" applyAlignment="1">
      <alignment vertical="center"/>
    </xf>
    <xf numFmtId="49" fontId="90" fillId="10" borderId="0" xfId="0" applyNumberFormat="1" applyFont="1" applyFill="1" applyAlignment="1">
      <alignment horizontal="center" vertical="center"/>
    </xf>
    <xf numFmtId="49" fontId="90" fillId="10" borderId="0" xfId="4" applyNumberFormat="1" applyFont="1" applyFill="1" applyAlignment="1">
      <alignment horizontal="center" vertical="center"/>
    </xf>
    <xf numFmtId="4" fontId="90" fillId="10" borderId="0" xfId="4" applyNumberFormat="1" applyFont="1" applyFill="1" applyAlignment="1">
      <alignment vertical="center"/>
    </xf>
    <xf numFmtId="0" fontId="90" fillId="10" borderId="0" xfId="4" applyFont="1" applyFill="1" applyAlignment="1">
      <alignment vertical="center"/>
    </xf>
    <xf numFmtId="4" fontId="87" fillId="10" borderId="48" xfId="4" applyNumberFormat="1" applyFont="1" applyFill="1" applyBorder="1" applyAlignment="1">
      <alignment vertical="center"/>
    </xf>
    <xf numFmtId="0" fontId="25" fillId="0" borderId="0" xfId="4" applyFont="1" applyAlignment="1">
      <alignment horizontal="center"/>
    </xf>
    <xf numFmtId="4" fontId="81" fillId="9" borderId="18" xfId="4" applyNumberFormat="1" applyFont="1" applyFill="1" applyBorder="1" applyAlignment="1">
      <alignment vertical="center"/>
    </xf>
    <xf numFmtId="0" fontId="81" fillId="9" borderId="19" xfId="4" applyFont="1" applyFill="1" applyBorder="1" applyAlignment="1">
      <alignment vertical="center"/>
    </xf>
    <xf numFmtId="0" fontId="28" fillId="10" borderId="0" xfId="4" applyFont="1" applyFill="1"/>
    <xf numFmtId="49" fontId="87" fillId="10" borderId="55" xfId="4" applyNumberFormat="1" applyFont="1" applyFill="1" applyBorder="1" applyAlignment="1">
      <alignment horizontal="center" vertical="center"/>
    </xf>
    <xf numFmtId="4" fontId="87" fillId="10" borderId="55" xfId="4" applyNumberFormat="1" applyFont="1" applyFill="1" applyBorder="1" applyAlignment="1">
      <alignment vertical="center"/>
    </xf>
    <xf numFmtId="49" fontId="70" fillId="10" borderId="80" xfId="10" applyNumberFormat="1" applyFont="1" applyFill="1" applyBorder="1"/>
    <xf numFmtId="0" fontId="68" fillId="10" borderId="0" xfId="1" applyFont="1" applyFill="1"/>
    <xf numFmtId="49" fontId="64" fillId="12" borderId="70" xfId="2" applyNumberFormat="1" applyFont="1" applyFill="1" applyBorder="1" applyAlignment="1">
      <alignment horizontal="center" vertical="center"/>
    </xf>
    <xf numFmtId="49" fontId="64" fillId="12" borderId="71" xfId="2" applyNumberFormat="1" applyFont="1" applyFill="1" applyBorder="1" applyAlignment="1">
      <alignment horizontal="center" vertical="center"/>
    </xf>
    <xf numFmtId="49" fontId="58" fillId="8" borderId="90" xfId="1" applyNumberFormat="1" applyFont="1" applyFill="1" applyBorder="1" applyAlignment="1">
      <alignment horizontal="right" vertical="center" wrapText="1"/>
    </xf>
    <xf numFmtId="0" fontId="7" fillId="8" borderId="91" xfId="1" applyFont="1" applyFill="1" applyBorder="1" applyAlignment="1">
      <alignment horizontal="right" vertical="center" wrapText="1"/>
    </xf>
    <xf numFmtId="49" fontId="7" fillId="8" borderId="91" xfId="1" applyNumberFormat="1" applyFont="1" applyFill="1" applyBorder="1" applyAlignment="1">
      <alignment horizontal="right" vertical="center" wrapText="1"/>
    </xf>
    <xf numFmtId="165" fontId="7" fillId="12" borderId="90" xfId="1" applyNumberFormat="1" applyFont="1" applyFill="1" applyBorder="1" applyAlignment="1">
      <alignment horizontal="right" vertical="center"/>
    </xf>
    <xf numFmtId="165" fontId="7" fillId="12" borderId="92" xfId="1" applyNumberFormat="1" applyFont="1" applyFill="1" applyBorder="1" applyAlignment="1">
      <alignment horizontal="right" vertical="center"/>
    </xf>
    <xf numFmtId="165" fontId="7" fillId="12" borderId="91" xfId="1" applyNumberFormat="1" applyFont="1" applyFill="1" applyBorder="1" applyAlignment="1">
      <alignment horizontal="right" vertical="center"/>
    </xf>
    <xf numFmtId="0" fontId="8" fillId="8" borderId="88" xfId="1" applyFont="1" applyFill="1" applyBorder="1" applyAlignment="1">
      <alignment horizontal="right" vertical="center" wrapText="1"/>
    </xf>
    <xf numFmtId="165" fontId="7" fillId="4" borderId="93" xfId="1" applyNumberFormat="1" applyFont="1" applyFill="1" applyBorder="1" applyAlignment="1">
      <alignment horizontal="right" vertical="center"/>
    </xf>
    <xf numFmtId="0" fontId="20" fillId="8" borderId="10" xfId="1" applyFont="1" applyFill="1" applyBorder="1" applyAlignment="1">
      <alignment horizontal="right" vertical="center" wrapText="1"/>
    </xf>
    <xf numFmtId="165" fontId="11" fillId="0" borderId="0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49" fontId="26" fillId="7" borderId="65" xfId="2" applyNumberFormat="1" applyFont="1" applyFill="1" applyBorder="1" applyAlignment="1">
      <alignment horizontal="left" vertical="center"/>
    </xf>
    <xf numFmtId="49" fontId="79" fillId="9" borderId="17" xfId="0" applyNumberFormat="1" applyFont="1" applyFill="1" applyBorder="1" applyAlignment="1">
      <alignment horizontal="left" vertical="center"/>
    </xf>
    <xf numFmtId="49" fontId="79" fillId="9" borderId="18" xfId="0" applyNumberFormat="1" applyFont="1" applyFill="1" applyBorder="1" applyAlignment="1">
      <alignment horizontal="left" vertical="center"/>
    </xf>
    <xf numFmtId="49" fontId="79" fillId="9" borderId="94" xfId="0" applyNumberFormat="1" applyFont="1" applyFill="1" applyBorder="1" applyAlignment="1">
      <alignment horizontal="left" vertical="center"/>
    </xf>
    <xf numFmtId="49" fontId="79" fillId="9" borderId="95" xfId="0" applyNumberFormat="1" applyFont="1" applyFill="1" applyBorder="1" applyAlignment="1">
      <alignment horizontal="left" vertical="center"/>
    </xf>
    <xf numFmtId="49" fontId="79" fillId="9" borderId="96" xfId="0" applyNumberFormat="1" applyFont="1" applyFill="1" applyBorder="1" applyAlignment="1">
      <alignment horizontal="left" vertical="center"/>
    </xf>
    <xf numFmtId="49" fontId="92" fillId="0" borderId="97" xfId="0" applyNumberFormat="1" applyFont="1" applyFill="1" applyBorder="1" applyAlignment="1">
      <alignment horizontal="left" vertical="center"/>
    </xf>
    <xf numFmtId="0" fontId="47" fillId="6" borderId="27" xfId="2" applyFont="1" applyFill="1" applyBorder="1" applyAlignment="1">
      <alignment horizontal="left" vertical="center" wrapText="1"/>
    </xf>
    <xf numFmtId="0" fontId="47" fillId="5" borderId="36" xfId="2" applyFont="1" applyFill="1" applyBorder="1" applyAlignment="1">
      <alignment horizontal="left" vertical="center"/>
    </xf>
    <xf numFmtId="0" fontId="47" fillId="5" borderId="37" xfId="2" applyFont="1" applyFill="1" applyBorder="1" applyAlignment="1">
      <alignment horizontal="left" vertical="center"/>
    </xf>
    <xf numFmtId="0" fontId="53" fillId="0" borderId="0" xfId="2" applyFont="1" applyBorder="1" applyAlignment="1">
      <alignment horizontal="left" vertical="center"/>
    </xf>
    <xf numFmtId="0" fontId="86" fillId="0" borderId="0" xfId="0" applyFont="1" applyFill="1" applyAlignment="1" applyProtection="1">
      <alignment horizontal="justify"/>
    </xf>
    <xf numFmtId="0" fontId="86" fillId="13" borderId="116" xfId="0" applyFont="1" applyFill="1" applyBorder="1" applyAlignment="1" applyProtection="1">
      <alignment horizontal="justify" vertical="center"/>
    </xf>
    <xf numFmtId="0" fontId="44" fillId="6" borderId="27" xfId="2" applyFont="1" applyFill="1" applyBorder="1" applyAlignment="1">
      <alignment horizontal="left" vertical="center" wrapText="1"/>
    </xf>
    <xf numFmtId="0" fontId="47" fillId="5" borderId="28" xfId="2" applyFont="1" applyFill="1" applyBorder="1" applyAlignment="1">
      <alignment vertical="center" wrapText="1"/>
    </xf>
    <xf numFmtId="0" fontId="47" fillId="5" borderId="29" xfId="2" applyFont="1" applyFill="1" applyBorder="1" applyAlignment="1">
      <alignment vertical="center" wrapText="1"/>
    </xf>
    <xf numFmtId="0" fontId="47" fillId="6" borderId="27" xfId="2" applyFont="1" applyFill="1" applyBorder="1" applyAlignment="1">
      <alignment vertical="center"/>
    </xf>
    <xf numFmtId="0" fontId="56" fillId="10" borderId="0" xfId="2" applyFont="1" applyFill="1" applyBorder="1" applyAlignment="1">
      <alignment horizontal="justify" vertical="center"/>
    </xf>
    <xf numFmtId="0" fontId="40" fillId="10" borderId="0" xfId="2" applyFont="1" applyFill="1" applyBorder="1" applyAlignment="1">
      <alignment horizontal="justify" vertical="center"/>
    </xf>
    <xf numFmtId="0" fontId="40" fillId="0" borderId="26" xfId="2" applyFont="1" applyBorder="1" applyAlignment="1">
      <alignment horizontal="justify" vertical="center"/>
    </xf>
    <xf numFmtId="0" fontId="93" fillId="0" borderId="0" xfId="0" applyFont="1" applyFill="1" applyAlignment="1" applyProtection="1">
      <alignment horizontal="justify" vertical="center"/>
    </xf>
    <xf numFmtId="164" fontId="31" fillId="0" borderId="0" xfId="2" applyNumberFormat="1" applyFont="1" applyAlignment="1">
      <alignment horizontal="right" vertical="center"/>
    </xf>
    <xf numFmtId="0" fontId="37" fillId="0" borderId="0" xfId="2" applyFont="1" applyBorder="1" applyAlignment="1">
      <alignment horizontal="justify" vertical="center"/>
    </xf>
    <xf numFmtId="0" fontId="56" fillId="0" borderId="0" xfId="2" applyFont="1" applyBorder="1" applyAlignment="1">
      <alignment horizontal="justify" vertical="center"/>
    </xf>
    <xf numFmtId="0" fontId="40" fillId="0" borderId="0" xfId="2" applyFont="1" applyBorder="1" applyAlignment="1">
      <alignment horizontal="justify" vertical="center"/>
    </xf>
    <xf numFmtId="0" fontId="40" fillId="10" borderId="26" xfId="2" applyFont="1" applyFill="1" applyBorder="1" applyAlignment="1">
      <alignment horizontal="justify" vertical="center"/>
    </xf>
    <xf numFmtId="0" fontId="37" fillId="10" borderId="0" xfId="2" applyFont="1" applyFill="1" applyBorder="1" applyAlignment="1">
      <alignment horizontal="justify" vertical="center"/>
    </xf>
    <xf numFmtId="0" fontId="13" fillId="0" borderId="98" xfId="1" applyFont="1" applyBorder="1" applyAlignment="1">
      <alignment horizontal="left" vertical="center"/>
    </xf>
    <xf numFmtId="0" fontId="13" fillId="0" borderId="99" xfId="1" applyFont="1" applyBorder="1" applyAlignment="1">
      <alignment horizontal="left" vertical="center"/>
    </xf>
    <xf numFmtId="165" fontId="11" fillId="0" borderId="100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8" fillId="2" borderId="24" xfId="1" applyFont="1" applyFill="1" applyBorder="1" applyAlignment="1">
      <alignment horizontal="left" vertical="center" wrapText="1"/>
    </xf>
    <xf numFmtId="0" fontId="8" fillId="8" borderId="101" xfId="1" applyFont="1" applyFill="1" applyBorder="1" applyAlignment="1">
      <alignment horizontal="right" vertical="center" wrapText="1"/>
    </xf>
    <xf numFmtId="0" fontId="8" fillId="8" borderId="102" xfId="1" applyFont="1" applyFill="1" applyBorder="1" applyAlignment="1">
      <alignment vertical="center"/>
    </xf>
    <xf numFmtId="0" fontId="20" fillId="8" borderId="9" xfId="1" applyFont="1" applyFill="1" applyBorder="1" applyAlignment="1">
      <alignment horizontal="left" vertical="center"/>
    </xf>
    <xf numFmtId="0" fontId="20" fillId="8" borderId="15" xfId="1" applyFont="1" applyFill="1" applyBorder="1" applyAlignment="1">
      <alignment horizontal="left" vertical="center"/>
    </xf>
    <xf numFmtId="0" fontId="8" fillId="8" borderId="88" xfId="1" applyFont="1" applyFill="1" applyBorder="1" applyAlignment="1">
      <alignment horizontal="left" vertical="center"/>
    </xf>
    <xf numFmtId="0" fontId="8" fillId="8" borderId="92" xfId="1" applyFont="1" applyFill="1" applyBorder="1" applyAlignment="1">
      <alignment horizontal="left" vertical="center"/>
    </xf>
    <xf numFmtId="0" fontId="20" fillId="8" borderId="83" xfId="1" applyFont="1" applyFill="1" applyBorder="1" applyAlignment="1">
      <alignment vertical="center"/>
    </xf>
    <xf numFmtId="0" fontId="8" fillId="8" borderId="9" xfId="1" applyFont="1" applyFill="1" applyBorder="1" applyAlignment="1">
      <alignment horizontal="left" vertical="center"/>
    </xf>
    <xf numFmtId="0" fontId="8" fillId="8" borderId="15" xfId="1" applyFont="1" applyFill="1" applyBorder="1" applyAlignment="1">
      <alignment horizontal="left" vertical="center"/>
    </xf>
    <xf numFmtId="0" fontId="8" fillId="8" borderId="86" xfId="1" applyFont="1" applyFill="1" applyBorder="1" applyAlignment="1">
      <alignment horizontal="right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20" fillId="2" borderId="103" xfId="1" applyFont="1" applyFill="1" applyBorder="1" applyAlignment="1">
      <alignment horizontal="center" vertical="center" wrapText="1"/>
    </xf>
    <xf numFmtId="0" fontId="20" fillId="2" borderId="104" xfId="1" applyFont="1" applyFill="1" applyBorder="1" applyAlignment="1">
      <alignment horizontal="center" vertical="center" wrapText="1"/>
    </xf>
    <xf numFmtId="0" fontId="20" fillId="2" borderId="105" xfId="1" applyFont="1" applyFill="1" applyBorder="1" applyAlignment="1">
      <alignment horizontal="center" vertical="center" wrapText="1"/>
    </xf>
    <xf numFmtId="0" fontId="8" fillId="8" borderId="106" xfId="1" applyFont="1" applyFill="1" applyBorder="1" applyAlignment="1">
      <alignment vertical="center"/>
    </xf>
    <xf numFmtId="0" fontId="7" fillId="2" borderId="107" xfId="1" applyFont="1" applyFill="1" applyBorder="1" applyAlignment="1">
      <alignment horizontal="center" vertical="center" textRotation="90" wrapText="1"/>
    </xf>
    <xf numFmtId="0" fontId="17" fillId="2" borderId="107" xfId="1" applyFont="1" applyFill="1" applyBorder="1" applyAlignment="1">
      <alignment horizontal="center" vertical="center" textRotation="90" wrapText="1"/>
    </xf>
    <xf numFmtId="0" fontId="17" fillId="2" borderId="12" xfId="1" applyFont="1" applyFill="1" applyBorder="1" applyAlignment="1">
      <alignment horizontal="center" vertical="center" textRotation="90" wrapText="1"/>
    </xf>
    <xf numFmtId="0" fontId="17" fillId="2" borderId="107" xfId="1" applyFont="1" applyFill="1" applyBorder="1" applyAlignment="1">
      <alignment horizontal="center" vertical="center" wrapText="1"/>
    </xf>
    <xf numFmtId="0" fontId="17" fillId="2" borderId="108" xfId="1" applyFont="1" applyFill="1" applyBorder="1" applyAlignment="1">
      <alignment horizontal="center" vertical="center" wrapText="1"/>
    </xf>
    <xf numFmtId="0" fontId="8" fillId="2" borderId="102" xfId="1" applyFont="1" applyFill="1" applyBorder="1" applyAlignment="1">
      <alignment horizontal="center" vertical="center" wrapText="1"/>
    </xf>
    <xf numFmtId="0" fontId="8" fillId="2" borderId="109" xfId="1" applyFont="1" applyFill="1" applyBorder="1" applyAlignment="1">
      <alignment horizontal="center" vertical="center" wrapText="1"/>
    </xf>
    <xf numFmtId="0" fontId="20" fillId="2" borderId="82" xfId="1" applyFont="1" applyFill="1" applyBorder="1" applyAlignment="1">
      <alignment horizontal="center" vertical="center" textRotation="90" wrapText="1"/>
    </xf>
    <xf numFmtId="0" fontId="20" fillId="2" borderId="22" xfId="1" applyFont="1" applyFill="1" applyBorder="1" applyAlignment="1">
      <alignment horizontal="center" vertical="center" textRotation="90" wrapText="1"/>
    </xf>
    <xf numFmtId="0" fontId="20" fillId="2" borderId="110" xfId="1" applyFont="1" applyFill="1" applyBorder="1" applyAlignment="1">
      <alignment horizontal="center" vertical="center" textRotation="90" wrapText="1"/>
    </xf>
    <xf numFmtId="0" fontId="8" fillId="2" borderId="111" xfId="1" applyFont="1" applyFill="1" applyBorder="1" applyAlignment="1">
      <alignment horizontal="center" vertical="center" wrapText="1"/>
    </xf>
    <xf numFmtId="0" fontId="8" fillId="2" borderId="99" xfId="1" applyFont="1" applyFill="1" applyBorder="1" applyAlignment="1">
      <alignment horizontal="center" vertical="center" wrapText="1"/>
    </xf>
    <xf numFmtId="0" fontId="19" fillId="0" borderId="100" xfId="1" applyFont="1" applyBorder="1" applyAlignment="1">
      <alignment horizontal="center" vertical="center"/>
    </xf>
    <xf numFmtId="0" fontId="7" fillId="2" borderId="82" xfId="1" applyFont="1" applyFill="1" applyBorder="1" applyAlignment="1">
      <alignment horizontal="left" vertical="center" wrapText="1"/>
    </xf>
    <xf numFmtId="0" fontId="7" fillId="2" borderId="22" xfId="1" applyFont="1" applyFill="1" applyBorder="1" applyAlignment="1">
      <alignment horizontal="left" vertical="center" wrapText="1"/>
    </xf>
    <xf numFmtId="0" fontId="7" fillId="2" borderId="110" xfId="1" applyFont="1" applyFill="1" applyBorder="1" applyAlignment="1">
      <alignment horizontal="left" vertical="center" wrapText="1"/>
    </xf>
    <xf numFmtId="0" fontId="18" fillId="0" borderId="112" xfId="1" applyFont="1" applyBorder="1" applyAlignment="1">
      <alignment vertical="center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8" fillId="2" borderId="90" xfId="1" applyFont="1" applyFill="1" applyBorder="1" applyAlignment="1">
      <alignment horizontal="center" vertical="center" wrapText="1"/>
    </xf>
    <xf numFmtId="0" fontId="8" fillId="2" borderId="110" xfId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8" fillId="2" borderId="24" xfId="1" applyFont="1" applyFill="1" applyBorder="1" applyAlignment="1">
      <alignment horizontal="center" vertical="center" wrapText="1"/>
    </xf>
    <xf numFmtId="0" fontId="7" fillId="2" borderId="107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1" fillId="0" borderId="104" xfId="1" applyFont="1" applyBorder="1" applyAlignment="1">
      <alignment horizontal="center" vertical="center" wrapText="1"/>
    </xf>
    <xf numFmtId="0" fontId="12" fillId="0" borderId="113" xfId="1" applyFont="1" applyBorder="1" applyAlignment="1">
      <alignment horizontal="left" vertical="center" wrapText="1"/>
    </xf>
    <xf numFmtId="0" fontId="12" fillId="0" borderId="114" xfId="1" applyFont="1" applyBorder="1" applyAlignment="1">
      <alignment horizontal="left" vertical="center" wrapText="1"/>
    </xf>
    <xf numFmtId="0" fontId="7" fillId="2" borderId="103" xfId="1" applyFont="1" applyFill="1" applyBorder="1" applyAlignment="1">
      <alignment horizontal="center" vertical="center" textRotation="94" wrapText="1"/>
    </xf>
    <xf numFmtId="0" fontId="7" fillId="2" borderId="104" xfId="1" applyFont="1" applyFill="1" applyBorder="1" applyAlignment="1">
      <alignment horizontal="center" vertical="center" textRotation="94" wrapText="1"/>
    </xf>
    <xf numFmtId="0" fontId="7" fillId="2" borderId="105" xfId="1" applyFont="1" applyFill="1" applyBorder="1" applyAlignment="1">
      <alignment horizontal="center" vertical="center" textRotation="94" wrapText="1"/>
    </xf>
    <xf numFmtId="0" fontId="11" fillId="0" borderId="115" xfId="1" applyFont="1" applyBorder="1" applyAlignment="1">
      <alignment horizontal="center" vertical="center" wrapText="1"/>
    </xf>
    <xf numFmtId="0" fontId="21" fillId="8" borderId="9" xfId="1" applyFont="1" applyFill="1" applyBorder="1" applyAlignment="1">
      <alignment horizontal="left" vertical="center" wrapText="1"/>
    </xf>
    <xf numFmtId="0" fontId="21" fillId="8" borderId="10" xfId="1" applyFont="1" applyFill="1" applyBorder="1" applyAlignment="1">
      <alignment horizontal="left" vertical="center" wrapText="1"/>
    </xf>
    <xf numFmtId="0" fontId="11" fillId="2" borderId="100" xfId="1" applyFont="1" applyFill="1" applyBorder="1" applyAlignment="1">
      <alignment horizontal="left" vertical="center" wrapText="1"/>
    </xf>
    <xf numFmtId="0" fontId="11" fillId="2" borderId="2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7" fillId="0" borderId="0" xfId="1" applyFont="1" applyBorder="1" applyAlignment="1">
      <alignment vertical="center"/>
    </xf>
  </cellXfs>
  <cellStyles count="12">
    <cellStyle name="Excel Built-in Normal" xfId="1"/>
    <cellStyle name="Excel Built-in Normal 1" xfId="2"/>
    <cellStyle name="Excel Built-in Normal 2" xfId="3"/>
    <cellStyle name="Excel Built-in Normal 3" xfId="4"/>
    <cellStyle name="Header" xfId="5"/>
    <cellStyle name="Header 2" xfId="6"/>
    <cellStyle name="Normální" xfId="0" builtinId="0"/>
    <cellStyle name="Normální 2" xfId="7"/>
    <cellStyle name="normální 3" xfId="8"/>
    <cellStyle name="Normální 4" xfId="9"/>
    <cellStyle name="Normální 4 2" xfId="10"/>
    <cellStyle name="normální 5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BF1DE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DEADA"/>
      <rgbColor rgb="0099CCFF"/>
      <rgbColor rgb="00FF99CC"/>
      <rgbColor rgb="00CC99FF"/>
      <rgbColor rgb="00FDE9D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opLeftCell="A34" workbookViewId="0">
      <selection activeCell="L59" sqref="L59"/>
    </sheetView>
  </sheetViews>
  <sheetFormatPr defaultColWidth="8.7109375" defaultRowHeight="15" x14ac:dyDescent="0.25"/>
  <cols>
    <col min="1" max="1" width="3.7109375" style="41" customWidth="1"/>
    <col min="2" max="2" width="3.7109375" style="37" customWidth="1"/>
    <col min="3" max="3" width="2.28515625" style="37" customWidth="1"/>
    <col min="4" max="4" width="2.7109375" style="37" customWidth="1"/>
    <col min="5" max="5" width="2.42578125" style="37" customWidth="1"/>
    <col min="6" max="6" width="7.7109375" style="37" customWidth="1"/>
    <col min="7" max="7" width="5.7109375" style="38" customWidth="1"/>
    <col min="8" max="8" width="3.7109375" style="38" customWidth="1"/>
    <col min="9" max="9" width="9.7109375" style="38" customWidth="1"/>
    <col min="10" max="11" width="5.7109375" style="38" customWidth="1"/>
    <col min="12" max="13" width="11.7109375" style="39" customWidth="1"/>
    <col min="14" max="14" width="68.42578125" style="40" customWidth="1"/>
    <col min="15" max="16384" width="8.7109375" style="1"/>
  </cols>
  <sheetData>
    <row r="1" spans="1:14" ht="12" customHeight="1" x14ac:dyDescent="0.25"/>
    <row r="2" spans="1:14" ht="18.95" customHeight="1" x14ac:dyDescent="0.25">
      <c r="A2" s="35" t="s">
        <v>49</v>
      </c>
      <c r="B2" s="36"/>
      <c r="C2" s="36"/>
      <c r="D2" s="36"/>
    </row>
    <row r="3" spans="1:14" s="172" customFormat="1" ht="15.75" customHeight="1" thickBot="1" x14ac:dyDescent="0.3">
      <c r="A3" s="171" t="s">
        <v>124</v>
      </c>
      <c r="B3" s="153"/>
      <c r="C3" s="153"/>
      <c r="D3" s="153"/>
      <c r="E3" s="153"/>
      <c r="F3" s="153"/>
      <c r="G3" s="154"/>
      <c r="H3" s="154"/>
      <c r="I3" s="154"/>
      <c r="J3" s="154"/>
      <c r="K3" s="154"/>
      <c r="L3" s="155"/>
      <c r="M3" s="155"/>
      <c r="N3" s="156"/>
    </row>
    <row r="4" spans="1:14" s="179" customFormat="1" ht="15.75" customHeight="1" thickBot="1" x14ac:dyDescent="0.3">
      <c r="A4" s="173" t="s">
        <v>39</v>
      </c>
      <c r="B4" s="174" t="s">
        <v>40</v>
      </c>
      <c r="C4" s="174" t="s">
        <v>41</v>
      </c>
      <c r="D4" s="174" t="s">
        <v>42</v>
      </c>
      <c r="E4" s="174" t="s">
        <v>43</v>
      </c>
      <c r="F4" s="175" t="s">
        <v>30</v>
      </c>
      <c r="G4" s="176" t="s">
        <v>31</v>
      </c>
      <c r="H4" s="176" t="s">
        <v>44</v>
      </c>
      <c r="I4" s="176" t="s">
        <v>1</v>
      </c>
      <c r="J4" s="176" t="s">
        <v>45</v>
      </c>
      <c r="K4" s="176" t="s">
        <v>46</v>
      </c>
      <c r="L4" s="177" t="s">
        <v>32</v>
      </c>
      <c r="M4" s="177" t="s">
        <v>33</v>
      </c>
      <c r="N4" s="178" t="s">
        <v>34</v>
      </c>
    </row>
    <row r="5" spans="1:14" s="179" customFormat="1" ht="14.1" customHeight="1" x14ac:dyDescent="0.25">
      <c r="A5" s="213" t="s">
        <v>54</v>
      </c>
      <c r="B5" s="214" t="s">
        <v>54</v>
      </c>
      <c r="C5" s="182"/>
      <c r="D5" s="182">
        <v>231</v>
      </c>
      <c r="E5" s="183"/>
      <c r="F5" s="199" t="s">
        <v>35</v>
      </c>
      <c r="G5" s="184" t="s">
        <v>36</v>
      </c>
      <c r="H5" s="185">
        <v>0</v>
      </c>
      <c r="I5" s="185" t="s">
        <v>112</v>
      </c>
      <c r="J5" s="185">
        <v>0</v>
      </c>
      <c r="K5" s="185">
        <v>0</v>
      </c>
      <c r="L5" s="186">
        <v>24714</v>
      </c>
      <c r="M5" s="186">
        <v>0</v>
      </c>
      <c r="N5" s="215" t="s">
        <v>142</v>
      </c>
    </row>
    <row r="6" spans="1:14" s="179" customFormat="1" ht="14.1" customHeight="1" x14ac:dyDescent="0.25">
      <c r="A6" s="180" t="s">
        <v>54</v>
      </c>
      <c r="B6" s="181" t="s">
        <v>54</v>
      </c>
      <c r="C6" s="182"/>
      <c r="D6" s="182">
        <v>231</v>
      </c>
      <c r="E6" s="183"/>
      <c r="F6" s="184" t="s">
        <v>109</v>
      </c>
      <c r="G6" s="184" t="s">
        <v>111</v>
      </c>
      <c r="H6" s="185">
        <v>0</v>
      </c>
      <c r="I6" s="185" t="s">
        <v>112</v>
      </c>
      <c r="J6" s="185">
        <v>0</v>
      </c>
      <c r="K6" s="185">
        <v>0</v>
      </c>
      <c r="L6" s="186"/>
      <c r="M6" s="186">
        <v>18472</v>
      </c>
      <c r="N6" s="187" t="s">
        <v>113</v>
      </c>
    </row>
    <row r="7" spans="1:14" s="179" customFormat="1" ht="14.1" customHeight="1" x14ac:dyDescent="0.25">
      <c r="A7" s="180" t="s">
        <v>54</v>
      </c>
      <c r="B7" s="181" t="s">
        <v>54</v>
      </c>
      <c r="C7" s="182"/>
      <c r="D7" s="182">
        <v>231</v>
      </c>
      <c r="E7" s="183"/>
      <c r="F7" s="184" t="s">
        <v>109</v>
      </c>
      <c r="G7" s="184" t="s">
        <v>114</v>
      </c>
      <c r="H7" s="185">
        <v>0</v>
      </c>
      <c r="I7" s="185" t="s">
        <v>112</v>
      </c>
      <c r="J7" s="185">
        <v>0</v>
      </c>
      <c r="K7" s="185">
        <v>0</v>
      </c>
      <c r="L7" s="186"/>
      <c r="M7" s="186">
        <v>4580</v>
      </c>
      <c r="N7" s="187" t="s">
        <v>115</v>
      </c>
    </row>
    <row r="8" spans="1:14" s="179" customFormat="1" ht="14.1" customHeight="1" thickBot="1" x14ac:dyDescent="0.3">
      <c r="A8" s="188" t="s">
        <v>54</v>
      </c>
      <c r="B8" s="189" t="s">
        <v>54</v>
      </c>
      <c r="C8" s="190"/>
      <c r="D8" s="190">
        <v>231</v>
      </c>
      <c r="E8" s="191"/>
      <c r="F8" s="205" t="s">
        <v>109</v>
      </c>
      <c r="G8" s="205" t="s">
        <v>116</v>
      </c>
      <c r="H8" s="192">
        <v>0</v>
      </c>
      <c r="I8" s="192" t="s">
        <v>112</v>
      </c>
      <c r="J8" s="192">
        <v>0</v>
      </c>
      <c r="K8" s="192">
        <v>0</v>
      </c>
      <c r="L8" s="193"/>
      <c r="M8" s="193">
        <v>1662</v>
      </c>
      <c r="N8" s="194" t="s">
        <v>117</v>
      </c>
    </row>
    <row r="9" spans="1:14" s="179" customFormat="1" ht="14.1" customHeight="1" x14ac:dyDescent="0.25">
      <c r="A9" s="195" t="s">
        <v>54</v>
      </c>
      <c r="B9" s="196" t="s">
        <v>54</v>
      </c>
      <c r="C9" s="197"/>
      <c r="D9" s="197">
        <v>231</v>
      </c>
      <c r="E9" s="198"/>
      <c r="F9" s="199" t="s">
        <v>35</v>
      </c>
      <c r="G9" s="199" t="s">
        <v>36</v>
      </c>
      <c r="H9" s="200">
        <v>0</v>
      </c>
      <c r="I9" s="200" t="s">
        <v>118</v>
      </c>
      <c r="J9" s="200">
        <v>0</v>
      </c>
      <c r="K9" s="200">
        <v>0</v>
      </c>
      <c r="L9" s="201">
        <v>5286</v>
      </c>
      <c r="M9" s="201"/>
      <c r="N9" s="202" t="s">
        <v>143</v>
      </c>
    </row>
    <row r="10" spans="1:14" s="179" customFormat="1" ht="14.1" customHeight="1" x14ac:dyDescent="0.25">
      <c r="A10" s="180" t="s">
        <v>54</v>
      </c>
      <c r="B10" s="181" t="s">
        <v>54</v>
      </c>
      <c r="C10" s="203"/>
      <c r="D10" s="203">
        <v>231</v>
      </c>
      <c r="E10" s="204"/>
      <c r="F10" s="205" t="s">
        <v>109</v>
      </c>
      <c r="G10" s="206">
        <v>5011</v>
      </c>
      <c r="H10" s="207">
        <v>0</v>
      </c>
      <c r="I10" s="207" t="s">
        <v>118</v>
      </c>
      <c r="J10" s="207">
        <v>0</v>
      </c>
      <c r="K10" s="207">
        <v>0</v>
      </c>
      <c r="L10" s="208">
        <v>0</v>
      </c>
      <c r="M10" s="208">
        <v>3950</v>
      </c>
      <c r="N10" s="215" t="s">
        <v>113</v>
      </c>
    </row>
    <row r="11" spans="1:14" s="179" customFormat="1" ht="14.1" customHeight="1" x14ac:dyDescent="0.25">
      <c r="A11" s="180" t="s">
        <v>54</v>
      </c>
      <c r="B11" s="181" t="s">
        <v>54</v>
      </c>
      <c r="C11" s="203"/>
      <c r="D11" s="203" t="s">
        <v>47</v>
      </c>
      <c r="E11" s="204"/>
      <c r="F11" s="205" t="s">
        <v>109</v>
      </c>
      <c r="G11" s="206">
        <v>5031</v>
      </c>
      <c r="H11" s="207" t="s">
        <v>48</v>
      </c>
      <c r="I11" s="207" t="s">
        <v>118</v>
      </c>
      <c r="J11" s="207" t="s">
        <v>48</v>
      </c>
      <c r="K11" s="207" t="s">
        <v>48</v>
      </c>
      <c r="L11" s="208">
        <v>0</v>
      </c>
      <c r="M11" s="208">
        <v>980</v>
      </c>
      <c r="N11" s="187" t="s">
        <v>115</v>
      </c>
    </row>
    <row r="12" spans="1:14" s="179" customFormat="1" ht="14.1" customHeight="1" thickBot="1" x14ac:dyDescent="0.3">
      <c r="A12" s="188" t="s">
        <v>54</v>
      </c>
      <c r="B12" s="189" t="s">
        <v>54</v>
      </c>
      <c r="C12" s="216"/>
      <c r="D12" s="216" t="s">
        <v>47</v>
      </c>
      <c r="E12" s="217"/>
      <c r="F12" s="209" t="s">
        <v>109</v>
      </c>
      <c r="G12" s="205" t="s">
        <v>116</v>
      </c>
      <c r="H12" s="218" t="s">
        <v>48</v>
      </c>
      <c r="I12" s="218" t="s">
        <v>118</v>
      </c>
      <c r="J12" s="218" t="s">
        <v>48</v>
      </c>
      <c r="K12" s="218" t="s">
        <v>48</v>
      </c>
      <c r="L12" s="219">
        <v>0</v>
      </c>
      <c r="M12" s="219">
        <v>356</v>
      </c>
      <c r="N12" s="187" t="s">
        <v>117</v>
      </c>
    </row>
    <row r="13" spans="1:14" s="212" customFormat="1" ht="14.1" customHeight="1" thickBot="1" x14ac:dyDescent="0.25">
      <c r="A13" s="296" t="s">
        <v>23</v>
      </c>
      <c r="B13" s="296"/>
      <c r="C13" s="296"/>
      <c r="D13" s="296"/>
      <c r="E13" s="296"/>
      <c r="F13" s="296"/>
      <c r="G13" s="296"/>
      <c r="H13" s="296"/>
      <c r="I13" s="296"/>
      <c r="J13" s="296"/>
      <c r="K13" s="296"/>
      <c r="L13" s="210">
        <f>SUM(L5:L12)</f>
        <v>30000</v>
      </c>
      <c r="M13" s="210">
        <f>SUM(M5:M12)</f>
        <v>30000</v>
      </c>
      <c r="N13" s="211"/>
    </row>
    <row r="14" spans="1:14" ht="14.1" customHeight="1" x14ac:dyDescent="0.25"/>
    <row r="15" spans="1:14" s="179" customFormat="1" ht="14.1" customHeight="1" thickBot="1" x14ac:dyDescent="0.3">
      <c r="A15" s="269" t="s">
        <v>151</v>
      </c>
      <c r="B15" s="270"/>
      <c r="C15" s="270"/>
      <c r="D15" s="270"/>
      <c r="E15" s="270"/>
      <c r="F15" s="270"/>
      <c r="G15" s="271"/>
      <c r="H15" s="271"/>
      <c r="I15" s="271"/>
      <c r="J15" s="271"/>
      <c r="K15" s="271"/>
      <c r="L15" s="272"/>
      <c r="M15" s="272"/>
      <c r="N15" s="273"/>
    </row>
    <row r="16" spans="1:14" s="179" customFormat="1" ht="14.1" customHeight="1" thickBot="1" x14ac:dyDescent="0.3">
      <c r="A16" s="43" t="s">
        <v>150</v>
      </c>
      <c r="B16" s="44" t="s">
        <v>40</v>
      </c>
      <c r="C16" s="44" t="s">
        <v>41</v>
      </c>
      <c r="D16" s="44" t="s">
        <v>42</v>
      </c>
      <c r="E16" s="44" t="s">
        <v>43</v>
      </c>
      <c r="F16" s="45" t="s">
        <v>30</v>
      </c>
      <c r="G16" s="230" t="s">
        <v>31</v>
      </c>
      <c r="H16" s="230" t="s">
        <v>44</v>
      </c>
      <c r="I16" s="230" t="s">
        <v>1</v>
      </c>
      <c r="J16" s="230" t="s">
        <v>45</v>
      </c>
      <c r="K16" s="230" t="s">
        <v>46</v>
      </c>
      <c r="L16" s="231" t="s">
        <v>32</v>
      </c>
      <c r="M16" s="231" t="s">
        <v>33</v>
      </c>
      <c r="N16" s="232" t="s">
        <v>34</v>
      </c>
    </row>
    <row r="17" spans="1:14" s="179" customFormat="1" ht="14.1" customHeight="1" x14ac:dyDescent="0.25">
      <c r="A17" s="108" t="s">
        <v>54</v>
      </c>
      <c r="B17" s="109" t="s">
        <v>54</v>
      </c>
      <c r="C17" s="137"/>
      <c r="D17" s="137">
        <v>231</v>
      </c>
      <c r="E17" s="137"/>
      <c r="F17" s="233" t="s">
        <v>35</v>
      </c>
      <c r="G17" s="234" t="s">
        <v>144</v>
      </c>
      <c r="H17" s="234" t="s">
        <v>48</v>
      </c>
      <c r="I17" s="234" t="s">
        <v>163</v>
      </c>
      <c r="J17" s="234" t="s">
        <v>48</v>
      </c>
      <c r="K17" s="234" t="s">
        <v>48</v>
      </c>
      <c r="L17" s="235">
        <v>155000</v>
      </c>
      <c r="M17" s="235">
        <v>0</v>
      </c>
      <c r="N17" s="236" t="s">
        <v>153</v>
      </c>
    </row>
    <row r="18" spans="1:14" s="179" customFormat="1" ht="14.1" customHeight="1" x14ac:dyDescent="0.25">
      <c r="A18" s="108" t="s">
        <v>54</v>
      </c>
      <c r="B18" s="109" t="s">
        <v>54</v>
      </c>
      <c r="C18" s="137"/>
      <c r="D18" s="137">
        <v>231</v>
      </c>
      <c r="E18" s="137"/>
      <c r="F18" s="233" t="s">
        <v>152</v>
      </c>
      <c r="G18" s="234" t="s">
        <v>128</v>
      </c>
      <c r="H18" s="234" t="s">
        <v>48</v>
      </c>
      <c r="I18" s="234" t="s">
        <v>163</v>
      </c>
      <c r="J18" s="234" t="s">
        <v>48</v>
      </c>
      <c r="K18" s="234" t="s">
        <v>48</v>
      </c>
      <c r="L18" s="235">
        <v>0</v>
      </c>
      <c r="M18" s="235">
        <v>10000</v>
      </c>
      <c r="N18" s="236" t="s">
        <v>154</v>
      </c>
    </row>
    <row r="19" spans="1:14" s="179" customFormat="1" ht="14.1" customHeight="1" x14ac:dyDescent="0.25">
      <c r="A19" s="108" t="s">
        <v>54</v>
      </c>
      <c r="B19" s="109" t="s">
        <v>54</v>
      </c>
      <c r="C19" s="137"/>
      <c r="D19" s="137">
        <v>231</v>
      </c>
      <c r="E19" s="137"/>
      <c r="F19" s="233" t="s">
        <v>152</v>
      </c>
      <c r="G19" s="234" t="s">
        <v>105</v>
      </c>
      <c r="H19" s="234" t="s">
        <v>48</v>
      </c>
      <c r="I19" s="234" t="s">
        <v>163</v>
      </c>
      <c r="J19" s="234" t="s">
        <v>48</v>
      </c>
      <c r="K19" s="234" t="s">
        <v>48</v>
      </c>
      <c r="L19" s="235">
        <v>0</v>
      </c>
      <c r="M19" s="235">
        <v>77000</v>
      </c>
      <c r="N19" s="236" t="s">
        <v>155</v>
      </c>
    </row>
    <row r="20" spans="1:14" s="179" customFormat="1" ht="14.1" customHeight="1" x14ac:dyDescent="0.25">
      <c r="A20" s="108" t="s">
        <v>54</v>
      </c>
      <c r="B20" s="109" t="s">
        <v>54</v>
      </c>
      <c r="C20" s="137"/>
      <c r="D20" s="137">
        <v>231</v>
      </c>
      <c r="E20" s="137"/>
      <c r="F20" s="233" t="s">
        <v>152</v>
      </c>
      <c r="G20" s="234" t="s">
        <v>145</v>
      </c>
      <c r="H20" s="234" t="s">
        <v>48</v>
      </c>
      <c r="I20" s="234" t="s">
        <v>163</v>
      </c>
      <c r="J20" s="234" t="s">
        <v>48</v>
      </c>
      <c r="K20" s="234" t="s">
        <v>48</v>
      </c>
      <c r="L20" s="235">
        <v>0</v>
      </c>
      <c r="M20" s="235">
        <v>3500</v>
      </c>
      <c r="N20" s="236" t="s">
        <v>156</v>
      </c>
    </row>
    <row r="21" spans="1:14" s="179" customFormat="1" ht="14.1" customHeight="1" x14ac:dyDescent="0.25">
      <c r="A21" s="108" t="s">
        <v>54</v>
      </c>
      <c r="B21" s="109" t="s">
        <v>54</v>
      </c>
      <c r="C21" s="137"/>
      <c r="D21" s="137">
        <v>231</v>
      </c>
      <c r="E21" s="137"/>
      <c r="F21" s="233" t="s">
        <v>152</v>
      </c>
      <c r="G21" s="234" t="s">
        <v>37</v>
      </c>
      <c r="H21" s="234" t="s">
        <v>48</v>
      </c>
      <c r="I21" s="234" t="s">
        <v>163</v>
      </c>
      <c r="J21" s="234" t="s">
        <v>48</v>
      </c>
      <c r="K21" s="234" t="s">
        <v>48</v>
      </c>
      <c r="L21" s="235">
        <v>0</v>
      </c>
      <c r="M21" s="235">
        <v>30000</v>
      </c>
      <c r="N21" s="236" t="s">
        <v>157</v>
      </c>
    </row>
    <row r="22" spans="1:14" s="179" customFormat="1" ht="14.1" customHeight="1" x14ac:dyDescent="0.25">
      <c r="A22" s="108" t="s">
        <v>54</v>
      </c>
      <c r="B22" s="109" t="s">
        <v>54</v>
      </c>
      <c r="C22" s="137"/>
      <c r="D22" s="137">
        <v>231</v>
      </c>
      <c r="E22" s="137"/>
      <c r="F22" s="233" t="s">
        <v>152</v>
      </c>
      <c r="G22" s="234" t="s">
        <v>146</v>
      </c>
      <c r="H22" s="234" t="s">
        <v>48</v>
      </c>
      <c r="I22" s="234" t="s">
        <v>163</v>
      </c>
      <c r="J22" s="234" t="s">
        <v>48</v>
      </c>
      <c r="K22" s="234" t="s">
        <v>48</v>
      </c>
      <c r="L22" s="235">
        <v>0</v>
      </c>
      <c r="M22" s="235">
        <v>3000</v>
      </c>
      <c r="N22" s="236" t="s">
        <v>158</v>
      </c>
    </row>
    <row r="23" spans="1:14" s="179" customFormat="1" ht="14.1" customHeight="1" x14ac:dyDescent="0.25">
      <c r="A23" s="108" t="s">
        <v>54</v>
      </c>
      <c r="B23" s="109" t="s">
        <v>54</v>
      </c>
      <c r="C23" s="137"/>
      <c r="D23" s="137">
        <v>231</v>
      </c>
      <c r="E23" s="137"/>
      <c r="F23" s="233" t="s">
        <v>152</v>
      </c>
      <c r="G23" s="234" t="s">
        <v>147</v>
      </c>
      <c r="H23" s="234" t="s">
        <v>48</v>
      </c>
      <c r="I23" s="234" t="s">
        <v>163</v>
      </c>
      <c r="J23" s="234" t="s">
        <v>48</v>
      </c>
      <c r="K23" s="234" t="s">
        <v>48</v>
      </c>
      <c r="L23" s="235">
        <v>0</v>
      </c>
      <c r="M23" s="235">
        <v>3000</v>
      </c>
      <c r="N23" s="236" t="s">
        <v>159</v>
      </c>
    </row>
    <row r="24" spans="1:14" s="179" customFormat="1" ht="14.1" customHeight="1" x14ac:dyDescent="0.25">
      <c r="A24" s="108" t="s">
        <v>54</v>
      </c>
      <c r="B24" s="109" t="s">
        <v>54</v>
      </c>
      <c r="C24" s="137"/>
      <c r="D24" s="137">
        <v>231</v>
      </c>
      <c r="E24" s="137"/>
      <c r="F24" s="233" t="s">
        <v>152</v>
      </c>
      <c r="G24" s="234" t="s">
        <v>148</v>
      </c>
      <c r="H24" s="234" t="s">
        <v>48</v>
      </c>
      <c r="I24" s="234" t="s">
        <v>163</v>
      </c>
      <c r="J24" s="234" t="s">
        <v>48</v>
      </c>
      <c r="K24" s="234" t="s">
        <v>48</v>
      </c>
      <c r="L24" s="235">
        <v>0</v>
      </c>
      <c r="M24" s="235">
        <v>3000</v>
      </c>
      <c r="N24" s="236" t="s">
        <v>160</v>
      </c>
    </row>
    <row r="25" spans="1:14" s="179" customFormat="1" ht="14.1" customHeight="1" x14ac:dyDescent="0.25">
      <c r="A25" s="108" t="s">
        <v>54</v>
      </c>
      <c r="B25" s="109" t="s">
        <v>54</v>
      </c>
      <c r="C25" s="137"/>
      <c r="D25" s="137">
        <v>231</v>
      </c>
      <c r="E25" s="137"/>
      <c r="F25" s="233" t="s">
        <v>152</v>
      </c>
      <c r="G25" s="234" t="s">
        <v>149</v>
      </c>
      <c r="H25" s="234" t="s">
        <v>48</v>
      </c>
      <c r="I25" s="234" t="s">
        <v>163</v>
      </c>
      <c r="J25" s="234" t="s">
        <v>48</v>
      </c>
      <c r="K25" s="234" t="s">
        <v>48</v>
      </c>
      <c r="L25" s="235">
        <v>0</v>
      </c>
      <c r="M25" s="235">
        <v>5916</v>
      </c>
      <c r="N25" s="236" t="s">
        <v>161</v>
      </c>
    </row>
    <row r="26" spans="1:14" s="275" customFormat="1" ht="14.1" customHeight="1" thickBot="1" x14ac:dyDescent="0.3">
      <c r="A26" s="110" t="s">
        <v>54</v>
      </c>
      <c r="B26" s="111" t="s">
        <v>54</v>
      </c>
      <c r="C26" s="112"/>
      <c r="D26" s="112">
        <v>231</v>
      </c>
      <c r="E26" s="137"/>
      <c r="F26" s="233" t="s">
        <v>152</v>
      </c>
      <c r="G26" s="234" t="s">
        <v>38</v>
      </c>
      <c r="H26" s="249" t="s">
        <v>48</v>
      </c>
      <c r="I26" s="234" t="s">
        <v>163</v>
      </c>
      <c r="J26" s="249" t="s">
        <v>48</v>
      </c>
      <c r="K26" s="249" t="s">
        <v>48</v>
      </c>
      <c r="L26" s="274">
        <v>0</v>
      </c>
      <c r="M26" s="235">
        <v>19584</v>
      </c>
      <c r="N26" s="236" t="s">
        <v>162</v>
      </c>
    </row>
    <row r="27" spans="1:14" s="179" customFormat="1" ht="14.1" customHeight="1" thickBot="1" x14ac:dyDescent="0.3">
      <c r="A27" s="299" t="s">
        <v>23</v>
      </c>
      <c r="B27" s="300"/>
      <c r="C27" s="300"/>
      <c r="D27" s="300"/>
      <c r="E27" s="300"/>
      <c r="F27" s="300"/>
      <c r="G27" s="300"/>
      <c r="H27" s="300"/>
      <c r="I27" s="300"/>
      <c r="J27" s="300"/>
      <c r="K27" s="301"/>
      <c r="L27" s="276">
        <f>SUM(L17:L26)</f>
        <v>155000</v>
      </c>
      <c r="M27" s="276">
        <f>SUM(M17:M26)</f>
        <v>155000</v>
      </c>
      <c r="N27" s="277"/>
    </row>
    <row r="28" spans="1:14" ht="14.1" customHeight="1" x14ac:dyDescent="0.25"/>
    <row r="29" spans="1:14" s="278" customFormat="1" ht="15.75" customHeight="1" thickBot="1" x14ac:dyDescent="0.25">
      <c r="A29" s="269" t="s">
        <v>166</v>
      </c>
      <c r="B29" s="270"/>
      <c r="C29" s="270"/>
      <c r="D29" s="270"/>
      <c r="E29" s="270"/>
      <c r="F29" s="270"/>
      <c r="G29" s="271"/>
      <c r="H29" s="271"/>
      <c r="I29" s="271"/>
      <c r="J29" s="271"/>
      <c r="K29" s="271"/>
      <c r="L29" s="272"/>
      <c r="M29" s="272"/>
      <c r="N29" s="273"/>
    </row>
    <row r="30" spans="1:14" s="278" customFormat="1" ht="14.1" customHeight="1" thickBot="1" x14ac:dyDescent="0.25">
      <c r="A30" s="43" t="s">
        <v>39</v>
      </c>
      <c r="B30" s="44" t="s">
        <v>40</v>
      </c>
      <c r="C30" s="44" t="s">
        <v>41</v>
      </c>
      <c r="D30" s="44" t="s">
        <v>42</v>
      </c>
      <c r="E30" s="44" t="s">
        <v>43</v>
      </c>
      <c r="F30" s="45" t="s">
        <v>30</v>
      </c>
      <c r="G30" s="230" t="s">
        <v>31</v>
      </c>
      <c r="H30" s="230" t="s">
        <v>44</v>
      </c>
      <c r="I30" s="230" t="s">
        <v>1</v>
      </c>
      <c r="J30" s="230" t="s">
        <v>45</v>
      </c>
      <c r="K30" s="230" t="s">
        <v>46</v>
      </c>
      <c r="L30" s="231" t="s">
        <v>32</v>
      </c>
      <c r="M30" s="231" t="s">
        <v>33</v>
      </c>
      <c r="N30" s="232" t="s">
        <v>34</v>
      </c>
    </row>
    <row r="31" spans="1:14" s="278" customFormat="1" ht="14.1" customHeight="1" x14ac:dyDescent="0.2">
      <c r="A31" s="108" t="s">
        <v>54</v>
      </c>
      <c r="B31" s="109" t="s">
        <v>54</v>
      </c>
      <c r="C31" s="137"/>
      <c r="D31" s="137">
        <v>231</v>
      </c>
      <c r="E31" s="137"/>
      <c r="F31" s="233" t="s">
        <v>35</v>
      </c>
      <c r="G31" s="234" t="s">
        <v>126</v>
      </c>
      <c r="H31" s="234" t="s">
        <v>48</v>
      </c>
      <c r="I31" s="234" t="s">
        <v>48</v>
      </c>
      <c r="J31" s="234" t="s">
        <v>48</v>
      </c>
      <c r="K31" s="234" t="s">
        <v>164</v>
      </c>
      <c r="L31" s="235">
        <v>70000</v>
      </c>
      <c r="M31" s="235">
        <v>0</v>
      </c>
      <c r="N31" s="236" t="s">
        <v>167</v>
      </c>
    </row>
    <row r="32" spans="1:14" s="278" customFormat="1" ht="14.1" customHeight="1" x14ac:dyDescent="0.2">
      <c r="A32" s="110" t="s">
        <v>54</v>
      </c>
      <c r="B32" s="111" t="s">
        <v>54</v>
      </c>
      <c r="C32" s="112"/>
      <c r="D32" s="112">
        <v>231</v>
      </c>
      <c r="E32" s="137"/>
      <c r="F32" s="113" t="s">
        <v>103</v>
      </c>
      <c r="G32" s="234" t="s">
        <v>165</v>
      </c>
      <c r="H32" s="249" t="s">
        <v>48</v>
      </c>
      <c r="I32" s="249" t="s">
        <v>164</v>
      </c>
      <c r="J32" s="249" t="s">
        <v>127</v>
      </c>
      <c r="K32" s="249" t="s">
        <v>164</v>
      </c>
      <c r="L32" s="274">
        <v>0</v>
      </c>
      <c r="M32" s="235">
        <v>14300</v>
      </c>
      <c r="N32" s="236" t="s">
        <v>168</v>
      </c>
    </row>
    <row r="33" spans="1:14" s="278" customFormat="1" ht="14.1" customHeight="1" thickBot="1" x14ac:dyDescent="0.25">
      <c r="A33" s="110" t="s">
        <v>54</v>
      </c>
      <c r="B33" s="111" t="s">
        <v>54</v>
      </c>
      <c r="C33" s="112"/>
      <c r="D33" s="112">
        <v>231</v>
      </c>
      <c r="E33" s="137"/>
      <c r="F33" s="113" t="s">
        <v>103</v>
      </c>
      <c r="G33" s="234" t="s">
        <v>165</v>
      </c>
      <c r="H33" s="249" t="s">
        <v>48</v>
      </c>
      <c r="I33" s="249" t="s">
        <v>164</v>
      </c>
      <c r="J33" s="249" t="s">
        <v>169</v>
      </c>
      <c r="K33" s="249" t="s">
        <v>164</v>
      </c>
      <c r="L33" s="274">
        <v>0</v>
      </c>
      <c r="M33" s="235">
        <v>55700</v>
      </c>
      <c r="N33" s="236" t="s">
        <v>170</v>
      </c>
    </row>
    <row r="34" spans="1:14" s="278" customFormat="1" ht="14.1" customHeight="1" thickBot="1" x14ac:dyDescent="0.25">
      <c r="A34" s="299" t="s">
        <v>23</v>
      </c>
      <c r="B34" s="300"/>
      <c r="C34" s="300"/>
      <c r="D34" s="300"/>
      <c r="E34" s="300"/>
      <c r="F34" s="300"/>
      <c r="G34" s="300"/>
      <c r="H34" s="300"/>
      <c r="I34" s="300"/>
      <c r="J34" s="300"/>
      <c r="K34" s="301"/>
      <c r="L34" s="276">
        <f>SUM(L31:L33)</f>
        <v>70000</v>
      </c>
      <c r="M34" s="276">
        <f>SUM(M31:M33)</f>
        <v>70000</v>
      </c>
      <c r="N34" s="277"/>
    </row>
    <row r="35" spans="1:14" ht="14.1" customHeight="1" x14ac:dyDescent="0.25"/>
    <row r="36" spans="1:14" ht="14.1" customHeight="1" x14ac:dyDescent="0.25"/>
    <row r="37" spans="1:14" ht="14.1" customHeight="1" x14ac:dyDescent="0.25"/>
    <row r="38" spans="1:14" ht="14.1" customHeight="1" x14ac:dyDescent="0.25"/>
    <row r="39" spans="1:14" s="156" customFormat="1" ht="15.75" customHeight="1" thickBot="1" x14ac:dyDescent="0.25">
      <c r="A39" s="269" t="s">
        <v>180</v>
      </c>
      <c r="B39" s="270"/>
      <c r="C39" s="270"/>
      <c r="D39" s="270"/>
      <c r="E39" s="270"/>
      <c r="F39" s="270"/>
      <c r="G39" s="271"/>
      <c r="H39" s="271"/>
      <c r="I39" s="271"/>
      <c r="J39" s="271"/>
      <c r="K39" s="271"/>
      <c r="L39" s="272"/>
      <c r="M39" s="272"/>
      <c r="N39" s="273"/>
    </row>
    <row r="40" spans="1:14" ht="15.75" customHeight="1" thickBot="1" x14ac:dyDescent="0.3">
      <c r="A40" s="43" t="s">
        <v>39</v>
      </c>
      <c r="B40" s="44" t="s">
        <v>40</v>
      </c>
      <c r="C40" s="44" t="s">
        <v>41</v>
      </c>
      <c r="D40" s="44" t="s">
        <v>42</v>
      </c>
      <c r="E40" s="44" t="s">
        <v>43</v>
      </c>
      <c r="F40" s="45" t="s">
        <v>30</v>
      </c>
      <c r="G40" s="230" t="s">
        <v>31</v>
      </c>
      <c r="H40" s="230" t="s">
        <v>44</v>
      </c>
      <c r="I40" s="230" t="s">
        <v>1</v>
      </c>
      <c r="J40" s="230" t="s">
        <v>45</v>
      </c>
      <c r="K40" s="230" t="s">
        <v>46</v>
      </c>
      <c r="L40" s="231" t="s">
        <v>32</v>
      </c>
      <c r="M40" s="231" t="s">
        <v>33</v>
      </c>
      <c r="N40" s="232" t="s">
        <v>34</v>
      </c>
    </row>
    <row r="41" spans="1:14" ht="14.1" customHeight="1" x14ac:dyDescent="0.25">
      <c r="A41" s="108" t="s">
        <v>54</v>
      </c>
      <c r="B41" s="109" t="s">
        <v>54</v>
      </c>
      <c r="C41" s="137"/>
      <c r="D41" s="137">
        <v>231</v>
      </c>
      <c r="E41" s="137"/>
      <c r="F41" s="233" t="s">
        <v>35</v>
      </c>
      <c r="G41" s="234" t="s">
        <v>171</v>
      </c>
      <c r="H41" s="234" t="s">
        <v>172</v>
      </c>
      <c r="I41" s="234" t="s">
        <v>48</v>
      </c>
      <c r="J41" s="234" t="s">
        <v>173</v>
      </c>
      <c r="K41" s="234" t="s">
        <v>173</v>
      </c>
      <c r="L41" s="235">
        <v>22000</v>
      </c>
      <c r="M41" s="235">
        <v>0</v>
      </c>
      <c r="N41" s="236" t="s">
        <v>174</v>
      </c>
    </row>
    <row r="42" spans="1:14" ht="14.1" customHeight="1" x14ac:dyDescent="0.25">
      <c r="A42" s="110" t="s">
        <v>54</v>
      </c>
      <c r="B42" s="111" t="s">
        <v>54</v>
      </c>
      <c r="C42" s="112"/>
      <c r="D42" s="112">
        <v>231</v>
      </c>
      <c r="E42" s="137"/>
      <c r="F42" s="113" t="s">
        <v>102</v>
      </c>
      <c r="G42" s="234" t="s">
        <v>105</v>
      </c>
      <c r="H42" s="249" t="s">
        <v>48</v>
      </c>
      <c r="I42" s="249" t="s">
        <v>48</v>
      </c>
      <c r="J42" s="249" t="s">
        <v>173</v>
      </c>
      <c r="K42" s="249" t="s">
        <v>173</v>
      </c>
      <c r="L42" s="274">
        <v>0</v>
      </c>
      <c r="M42" s="235">
        <v>5370</v>
      </c>
      <c r="N42" s="236" t="s">
        <v>175</v>
      </c>
    </row>
    <row r="43" spans="1:14" s="64" customFormat="1" ht="14.1" customHeight="1" x14ac:dyDescent="0.2">
      <c r="A43" s="110" t="s">
        <v>54</v>
      </c>
      <c r="B43" s="111" t="s">
        <v>54</v>
      </c>
      <c r="C43" s="112"/>
      <c r="D43" s="112" t="s">
        <v>47</v>
      </c>
      <c r="E43" s="112"/>
      <c r="F43" s="113" t="s">
        <v>102</v>
      </c>
      <c r="G43" s="249" t="s">
        <v>37</v>
      </c>
      <c r="H43" s="249" t="s">
        <v>48</v>
      </c>
      <c r="I43" s="249" t="s">
        <v>48</v>
      </c>
      <c r="J43" s="249" t="s">
        <v>173</v>
      </c>
      <c r="K43" s="249" t="s">
        <v>173</v>
      </c>
      <c r="L43" s="274">
        <v>0</v>
      </c>
      <c r="M43" s="274">
        <v>4000</v>
      </c>
      <c r="N43" s="236" t="s">
        <v>176</v>
      </c>
    </row>
    <row r="44" spans="1:14" ht="14.1" customHeight="1" x14ac:dyDescent="0.25">
      <c r="A44" s="110" t="s">
        <v>54</v>
      </c>
      <c r="B44" s="111" t="s">
        <v>54</v>
      </c>
      <c r="C44" s="112"/>
      <c r="D44" s="112" t="s">
        <v>47</v>
      </c>
      <c r="E44" s="112"/>
      <c r="F44" s="113" t="s">
        <v>102</v>
      </c>
      <c r="G44" s="249" t="s">
        <v>108</v>
      </c>
      <c r="H44" s="249" t="s">
        <v>48</v>
      </c>
      <c r="I44" s="249" t="s">
        <v>48</v>
      </c>
      <c r="J44" s="249" t="s">
        <v>173</v>
      </c>
      <c r="K44" s="249" t="s">
        <v>173</v>
      </c>
      <c r="L44" s="274">
        <v>0</v>
      </c>
      <c r="M44" s="274">
        <v>630</v>
      </c>
      <c r="N44" s="236" t="s">
        <v>177</v>
      </c>
    </row>
    <row r="45" spans="1:14" ht="14.1" customHeight="1" x14ac:dyDescent="0.25">
      <c r="A45" s="110" t="s">
        <v>54</v>
      </c>
      <c r="B45" s="111" t="s">
        <v>54</v>
      </c>
      <c r="C45" s="112"/>
      <c r="D45" s="112">
        <v>231</v>
      </c>
      <c r="E45" s="112"/>
      <c r="F45" s="113" t="s">
        <v>102</v>
      </c>
      <c r="G45" s="249" t="s">
        <v>149</v>
      </c>
      <c r="H45" s="249" t="s">
        <v>48</v>
      </c>
      <c r="I45" s="249" t="s">
        <v>48</v>
      </c>
      <c r="J45" s="249" t="s">
        <v>173</v>
      </c>
      <c r="K45" s="249" t="s">
        <v>173</v>
      </c>
      <c r="L45" s="274">
        <v>0</v>
      </c>
      <c r="M45" s="274">
        <v>2000</v>
      </c>
      <c r="N45" s="236" t="s">
        <v>178</v>
      </c>
    </row>
    <row r="46" spans="1:14" ht="14.1" customHeight="1" thickBot="1" x14ac:dyDescent="0.3">
      <c r="A46" s="110" t="s">
        <v>54</v>
      </c>
      <c r="B46" s="111" t="s">
        <v>54</v>
      </c>
      <c r="C46" s="112"/>
      <c r="D46" s="137">
        <v>231</v>
      </c>
      <c r="E46" s="137"/>
      <c r="F46" s="233" t="s">
        <v>102</v>
      </c>
      <c r="G46" s="279" t="s">
        <v>179</v>
      </c>
      <c r="H46" s="279" t="s">
        <v>48</v>
      </c>
      <c r="I46" s="234" t="s">
        <v>48</v>
      </c>
      <c r="J46" s="234" t="s">
        <v>173</v>
      </c>
      <c r="K46" s="234" t="s">
        <v>173</v>
      </c>
      <c r="L46" s="280">
        <v>0</v>
      </c>
      <c r="M46" s="280">
        <v>10000</v>
      </c>
      <c r="N46" s="236" t="s">
        <v>181</v>
      </c>
    </row>
    <row r="47" spans="1:14" ht="14.1" customHeight="1" thickBot="1" x14ac:dyDescent="0.3">
      <c r="A47" s="299" t="s">
        <v>23</v>
      </c>
      <c r="B47" s="300"/>
      <c r="C47" s="300"/>
      <c r="D47" s="300"/>
      <c r="E47" s="300"/>
      <c r="F47" s="300"/>
      <c r="G47" s="300"/>
      <c r="H47" s="300"/>
      <c r="I47" s="300"/>
      <c r="J47" s="300"/>
      <c r="K47" s="301"/>
      <c r="L47" s="276">
        <f>SUM(L41:L46)</f>
        <v>22000</v>
      </c>
      <c r="M47" s="276">
        <f>SUM(M41:M46)</f>
        <v>22000</v>
      </c>
      <c r="N47" s="277"/>
    </row>
    <row r="48" spans="1:14" ht="5.0999999999999996" customHeight="1" x14ac:dyDescent="0.25"/>
    <row r="49" spans="1:14" s="42" customFormat="1" ht="15.75" customHeight="1" thickBot="1" x14ac:dyDescent="0.3">
      <c r="A49" s="244" t="s">
        <v>192</v>
      </c>
      <c r="B49" s="245"/>
      <c r="C49" s="245"/>
      <c r="D49" s="245"/>
      <c r="E49" s="245"/>
      <c r="F49" s="245"/>
      <c r="G49" s="246"/>
      <c r="H49" s="246"/>
      <c r="I49" s="246"/>
      <c r="J49" s="246"/>
      <c r="K49" s="246"/>
      <c r="L49" s="247"/>
      <c r="M49" s="247"/>
      <c r="N49" s="248"/>
    </row>
    <row r="50" spans="1:14" ht="15.75" customHeight="1" thickBot="1" x14ac:dyDescent="0.3">
      <c r="A50" s="43" t="s">
        <v>39</v>
      </c>
      <c r="B50" s="44" t="s">
        <v>40</v>
      </c>
      <c r="C50" s="44" t="s">
        <v>41</v>
      </c>
      <c r="D50" s="44" t="s">
        <v>42</v>
      </c>
      <c r="E50" s="44" t="s">
        <v>43</v>
      </c>
      <c r="F50" s="45" t="s">
        <v>30</v>
      </c>
      <c r="G50" s="46" t="s">
        <v>31</v>
      </c>
      <c r="H50" s="46" t="s">
        <v>44</v>
      </c>
      <c r="I50" s="46" t="s">
        <v>1</v>
      </c>
      <c r="J50" s="46" t="s">
        <v>45</v>
      </c>
      <c r="K50" s="46" t="s">
        <v>46</v>
      </c>
      <c r="L50" s="47" t="s">
        <v>32</v>
      </c>
      <c r="M50" s="47" t="s">
        <v>33</v>
      </c>
      <c r="N50" s="48" t="s">
        <v>34</v>
      </c>
    </row>
    <row r="51" spans="1:14" ht="14.1" customHeight="1" x14ac:dyDescent="0.25">
      <c r="A51" s="108" t="s">
        <v>54</v>
      </c>
      <c r="B51" s="109" t="s">
        <v>54</v>
      </c>
      <c r="C51" s="137"/>
      <c r="D51" s="137">
        <v>231</v>
      </c>
      <c r="E51" s="138"/>
      <c r="F51" s="147" t="s">
        <v>35</v>
      </c>
      <c r="G51" s="139" t="s">
        <v>126</v>
      </c>
      <c r="H51" s="140">
        <v>0</v>
      </c>
      <c r="I51" s="140" t="s">
        <v>182</v>
      </c>
      <c r="J51" s="140">
        <v>0</v>
      </c>
      <c r="K51" s="140">
        <v>0</v>
      </c>
      <c r="L51" s="141">
        <v>68415.48</v>
      </c>
      <c r="M51" s="141">
        <v>0</v>
      </c>
      <c r="N51" s="281" t="s">
        <v>183</v>
      </c>
    </row>
    <row r="52" spans="1:14" ht="14.1" customHeight="1" x14ac:dyDescent="0.25">
      <c r="A52" s="108" t="s">
        <v>54</v>
      </c>
      <c r="B52" s="109" t="s">
        <v>54</v>
      </c>
      <c r="C52" s="137"/>
      <c r="D52" s="137" t="s">
        <v>47</v>
      </c>
      <c r="E52" s="138"/>
      <c r="F52" s="144" t="s">
        <v>35</v>
      </c>
      <c r="G52" s="139" t="s">
        <v>126</v>
      </c>
      <c r="H52" s="140" t="s">
        <v>48</v>
      </c>
      <c r="I52" s="140" t="s">
        <v>184</v>
      </c>
      <c r="J52" s="140">
        <v>0</v>
      </c>
      <c r="K52" s="140">
        <v>0</v>
      </c>
      <c r="L52" s="141">
        <v>12073.32</v>
      </c>
      <c r="M52" s="141">
        <v>0</v>
      </c>
      <c r="N52" s="281" t="s">
        <v>185</v>
      </c>
    </row>
    <row r="53" spans="1:14" ht="14.1" customHeight="1" x14ac:dyDescent="0.25">
      <c r="A53" s="110" t="s">
        <v>54</v>
      </c>
      <c r="B53" s="111" t="s">
        <v>54</v>
      </c>
      <c r="C53" s="137"/>
      <c r="D53" s="137">
        <v>231</v>
      </c>
      <c r="E53" s="138"/>
      <c r="F53" s="139" t="s">
        <v>186</v>
      </c>
      <c r="G53" s="139" t="s">
        <v>187</v>
      </c>
      <c r="H53" s="140">
        <v>0</v>
      </c>
      <c r="I53" s="140" t="s">
        <v>182</v>
      </c>
      <c r="J53" s="140">
        <v>0</v>
      </c>
      <c r="K53" s="140">
        <v>0</v>
      </c>
      <c r="L53" s="141"/>
      <c r="M53" s="141">
        <v>68415.48</v>
      </c>
      <c r="N53" s="281" t="s">
        <v>183</v>
      </c>
    </row>
    <row r="54" spans="1:14" ht="14.1" customHeight="1" thickBot="1" x14ac:dyDescent="0.3">
      <c r="A54" s="115" t="s">
        <v>54</v>
      </c>
      <c r="B54" s="116" t="s">
        <v>54</v>
      </c>
      <c r="C54" s="142"/>
      <c r="D54" s="142">
        <v>231</v>
      </c>
      <c r="E54" s="143"/>
      <c r="F54" s="144" t="s">
        <v>186</v>
      </c>
      <c r="G54" s="144" t="s">
        <v>187</v>
      </c>
      <c r="H54" s="145">
        <v>0</v>
      </c>
      <c r="I54" s="140" t="s">
        <v>184</v>
      </c>
      <c r="J54" s="145">
        <v>0</v>
      </c>
      <c r="K54" s="145">
        <v>0</v>
      </c>
      <c r="L54" s="146"/>
      <c r="M54" s="146">
        <v>12073.32</v>
      </c>
      <c r="N54" s="281" t="s">
        <v>185</v>
      </c>
    </row>
    <row r="55" spans="1:14" s="64" customFormat="1" ht="14.1" customHeight="1" thickBot="1" x14ac:dyDescent="0.25">
      <c r="A55" s="299" t="s">
        <v>23</v>
      </c>
      <c r="B55" s="300"/>
      <c r="C55" s="300"/>
      <c r="D55" s="300"/>
      <c r="E55" s="300"/>
      <c r="F55" s="300"/>
      <c r="G55" s="300"/>
      <c r="H55" s="300"/>
      <c r="I55" s="300"/>
      <c r="J55" s="300"/>
      <c r="K55" s="301"/>
      <c r="L55" s="62">
        <f>SUM(L51:L54)</f>
        <v>80488.799999999988</v>
      </c>
      <c r="M55" s="62">
        <f>SUM(M51:M54)</f>
        <v>80488.799999999988</v>
      </c>
      <c r="N55" s="63"/>
    </row>
    <row r="56" spans="1:14" ht="5.0999999999999996" customHeight="1" x14ac:dyDescent="0.25"/>
    <row r="57" spans="1:14" s="42" customFormat="1" ht="15.75" customHeight="1" thickBot="1" x14ac:dyDescent="0.3">
      <c r="A57" s="244" t="s">
        <v>193</v>
      </c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7"/>
      <c r="M57" s="247"/>
      <c r="N57" s="248"/>
    </row>
    <row r="58" spans="1:14" ht="15.75" customHeight="1" thickBot="1" x14ac:dyDescent="0.3">
      <c r="A58" s="43" t="s">
        <v>39</v>
      </c>
      <c r="B58" s="44" t="s">
        <v>40</v>
      </c>
      <c r="C58" s="44" t="s">
        <v>41</v>
      </c>
      <c r="D58" s="44" t="s">
        <v>42</v>
      </c>
      <c r="E58" s="44" t="s">
        <v>43</v>
      </c>
      <c r="F58" s="45" t="s">
        <v>30</v>
      </c>
      <c r="G58" s="46" t="s">
        <v>31</v>
      </c>
      <c r="H58" s="46" t="s">
        <v>44</v>
      </c>
      <c r="I58" s="46" t="s">
        <v>1</v>
      </c>
      <c r="J58" s="46" t="s">
        <v>45</v>
      </c>
      <c r="K58" s="46" t="s">
        <v>46</v>
      </c>
      <c r="L58" s="47" t="s">
        <v>32</v>
      </c>
      <c r="M58" s="47" t="s">
        <v>33</v>
      </c>
      <c r="N58" s="48" t="s">
        <v>34</v>
      </c>
    </row>
    <row r="59" spans="1:14" ht="14.1" customHeight="1" x14ac:dyDescent="0.25">
      <c r="A59" s="108" t="s">
        <v>54</v>
      </c>
      <c r="B59" s="109" t="s">
        <v>54</v>
      </c>
      <c r="C59" s="137"/>
      <c r="D59" s="137">
        <v>231</v>
      </c>
      <c r="E59" s="138"/>
      <c r="F59" s="147" t="s">
        <v>35</v>
      </c>
      <c r="G59" s="139" t="s">
        <v>144</v>
      </c>
      <c r="H59" s="140">
        <v>0</v>
      </c>
      <c r="I59" s="140" t="s">
        <v>188</v>
      </c>
      <c r="J59" s="140">
        <v>0</v>
      </c>
      <c r="K59" s="140">
        <v>0</v>
      </c>
      <c r="L59" s="141">
        <v>2527500</v>
      </c>
      <c r="M59" s="141">
        <v>0</v>
      </c>
      <c r="N59" s="281" t="s">
        <v>190</v>
      </c>
    </row>
    <row r="60" spans="1:14" ht="14.1" customHeight="1" thickBot="1" x14ac:dyDescent="0.3">
      <c r="A60" s="115" t="s">
        <v>54</v>
      </c>
      <c r="B60" s="116" t="s">
        <v>54</v>
      </c>
      <c r="C60" s="142"/>
      <c r="D60" s="142">
        <v>231</v>
      </c>
      <c r="E60" s="143"/>
      <c r="F60" s="144" t="s">
        <v>51</v>
      </c>
      <c r="G60" s="144" t="s">
        <v>38</v>
      </c>
      <c r="H60" s="145">
        <v>0</v>
      </c>
      <c r="I60" s="140" t="s">
        <v>189</v>
      </c>
      <c r="J60" s="145">
        <v>0</v>
      </c>
      <c r="K60" s="145">
        <v>0</v>
      </c>
      <c r="L60" s="146"/>
      <c r="M60" s="146">
        <v>2527500</v>
      </c>
      <c r="N60" s="281" t="s">
        <v>50</v>
      </c>
    </row>
    <row r="61" spans="1:14" s="64" customFormat="1" ht="14.1" customHeight="1" thickBot="1" x14ac:dyDescent="0.25">
      <c r="A61" s="299" t="s">
        <v>23</v>
      </c>
      <c r="B61" s="300"/>
      <c r="C61" s="300"/>
      <c r="D61" s="300"/>
      <c r="E61" s="300"/>
      <c r="F61" s="300"/>
      <c r="G61" s="300"/>
      <c r="H61" s="300"/>
      <c r="I61" s="300"/>
      <c r="J61" s="300"/>
      <c r="K61" s="301"/>
      <c r="L61" s="62">
        <f>SUM(L59:L60)</f>
        <v>2527500</v>
      </c>
      <c r="M61" s="62">
        <f>SUM(M59:M60)</f>
        <v>2527500</v>
      </c>
      <c r="N61" s="63"/>
    </row>
    <row r="62" spans="1:14" ht="14.1" customHeight="1" x14ac:dyDescent="0.25">
      <c r="A62" s="302" t="s">
        <v>194</v>
      </c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</row>
    <row r="63" spans="1:14" ht="14.1" customHeight="1" x14ac:dyDescent="0.25"/>
    <row r="64" spans="1:14" ht="18.95" customHeight="1" thickBot="1" x14ac:dyDescent="0.3">
      <c r="A64" s="35" t="s">
        <v>191</v>
      </c>
      <c r="B64" s="36"/>
      <c r="C64" s="36"/>
      <c r="D64" s="36"/>
    </row>
    <row r="65" spans="1:14" s="49" customFormat="1" ht="15.75" thickBot="1" x14ac:dyDescent="0.3">
      <c r="A65" s="43" t="s">
        <v>39</v>
      </c>
      <c r="B65" s="44" t="s">
        <v>40</v>
      </c>
      <c r="C65" s="50" t="s">
        <v>41</v>
      </c>
      <c r="D65" s="50" t="s">
        <v>42</v>
      </c>
      <c r="E65" s="50" t="s">
        <v>43</v>
      </c>
      <c r="F65" s="51" t="s">
        <v>30</v>
      </c>
      <c r="G65" s="52" t="s">
        <v>31</v>
      </c>
      <c r="H65" s="52" t="s">
        <v>44</v>
      </c>
      <c r="I65" s="52" t="s">
        <v>1</v>
      </c>
      <c r="J65" s="52" t="s">
        <v>45</v>
      </c>
      <c r="K65" s="52" t="s">
        <v>46</v>
      </c>
      <c r="L65" s="53" t="s">
        <v>32</v>
      </c>
      <c r="M65" s="53" t="s">
        <v>33</v>
      </c>
      <c r="N65" s="54" t="s">
        <v>34</v>
      </c>
    </row>
    <row r="66" spans="1:14" s="229" customFormat="1" ht="14.1" customHeight="1" x14ac:dyDescent="0.25">
      <c r="A66" s="259" t="s">
        <v>54</v>
      </c>
      <c r="B66" s="260" t="s">
        <v>54</v>
      </c>
      <c r="C66" s="261"/>
      <c r="D66" s="261" t="s">
        <v>47</v>
      </c>
      <c r="E66" s="261"/>
      <c r="F66" s="262" t="s">
        <v>51</v>
      </c>
      <c r="G66" s="263" t="s">
        <v>38</v>
      </c>
      <c r="H66" s="263" t="s">
        <v>48</v>
      </c>
      <c r="I66" s="263" t="s">
        <v>48</v>
      </c>
      <c r="J66" s="263" t="s">
        <v>48</v>
      </c>
      <c r="K66" s="263" t="s">
        <v>48</v>
      </c>
      <c r="L66" s="264">
        <v>0</v>
      </c>
      <c r="M66" s="264">
        <f>SUM(M67:M72)*-1</f>
        <v>-311000</v>
      </c>
      <c r="N66" s="265" t="s">
        <v>50</v>
      </c>
    </row>
    <row r="67" spans="1:14" s="282" customFormat="1" ht="14.1" customHeight="1" x14ac:dyDescent="0.25">
      <c r="A67" s="110" t="s">
        <v>54</v>
      </c>
      <c r="B67" s="111" t="s">
        <v>54</v>
      </c>
      <c r="C67" s="112"/>
      <c r="D67" s="112" t="s">
        <v>47</v>
      </c>
      <c r="E67" s="112"/>
      <c r="F67" s="113" t="s">
        <v>122</v>
      </c>
      <c r="G67" s="169" t="s">
        <v>110</v>
      </c>
      <c r="H67" s="169" t="s">
        <v>48</v>
      </c>
      <c r="I67" s="169" t="s">
        <v>48</v>
      </c>
      <c r="J67" s="169" t="s">
        <v>48</v>
      </c>
      <c r="K67" s="169" t="s">
        <v>48</v>
      </c>
      <c r="L67" s="170">
        <v>0</v>
      </c>
      <c r="M67" s="170">
        <v>4000</v>
      </c>
      <c r="N67" s="238" t="s">
        <v>195</v>
      </c>
    </row>
    <row r="68" spans="1:14" s="282" customFormat="1" ht="14.1" customHeight="1" x14ac:dyDescent="0.25">
      <c r="A68" s="115" t="s">
        <v>54</v>
      </c>
      <c r="B68" s="116" t="s">
        <v>54</v>
      </c>
      <c r="C68" s="112"/>
      <c r="D68" s="112" t="s">
        <v>47</v>
      </c>
      <c r="E68" s="137"/>
      <c r="F68" s="113" t="s">
        <v>106</v>
      </c>
      <c r="G68" s="169" t="s">
        <v>196</v>
      </c>
      <c r="H68" s="169" t="s">
        <v>48</v>
      </c>
      <c r="I68" s="169" t="s">
        <v>48</v>
      </c>
      <c r="J68" s="169" t="s">
        <v>48</v>
      </c>
      <c r="K68" s="169" t="s">
        <v>48</v>
      </c>
      <c r="L68" s="170">
        <v>0</v>
      </c>
      <c r="M68" s="170">
        <v>4000</v>
      </c>
      <c r="N68" s="238" t="s">
        <v>197</v>
      </c>
    </row>
    <row r="69" spans="1:14" s="282" customFormat="1" ht="14.1" customHeight="1" x14ac:dyDescent="0.25">
      <c r="A69" s="110" t="s">
        <v>54</v>
      </c>
      <c r="B69" s="111" t="s">
        <v>54</v>
      </c>
      <c r="C69" s="112"/>
      <c r="D69" s="112" t="s">
        <v>47</v>
      </c>
      <c r="E69" s="137"/>
      <c r="F69" s="233" t="s">
        <v>107</v>
      </c>
      <c r="G69" s="241" t="s">
        <v>108</v>
      </c>
      <c r="H69" s="241" t="s">
        <v>48</v>
      </c>
      <c r="I69" s="241" t="s">
        <v>48</v>
      </c>
      <c r="J69" s="241" t="s">
        <v>48</v>
      </c>
      <c r="K69" s="241" t="s">
        <v>48</v>
      </c>
      <c r="L69" s="242">
        <v>0</v>
      </c>
      <c r="M69" s="242">
        <v>50000</v>
      </c>
      <c r="N69" s="243" t="s">
        <v>198</v>
      </c>
    </row>
    <row r="70" spans="1:14" s="282" customFormat="1" ht="14.1" customHeight="1" x14ac:dyDescent="0.25">
      <c r="A70" s="115" t="s">
        <v>54</v>
      </c>
      <c r="B70" s="116" t="s">
        <v>54</v>
      </c>
      <c r="C70" s="112"/>
      <c r="D70" s="112" t="s">
        <v>47</v>
      </c>
      <c r="E70" s="137"/>
      <c r="F70" s="233" t="s">
        <v>199</v>
      </c>
      <c r="G70" s="241" t="s">
        <v>200</v>
      </c>
      <c r="H70" s="241" t="s">
        <v>48</v>
      </c>
      <c r="I70" s="241" t="s">
        <v>48</v>
      </c>
      <c r="J70" s="241" t="s">
        <v>48</v>
      </c>
      <c r="K70" s="241" t="s">
        <v>48</v>
      </c>
      <c r="L70" s="242">
        <v>0</v>
      </c>
      <c r="M70" s="242">
        <v>3000</v>
      </c>
      <c r="N70" s="243" t="s">
        <v>201</v>
      </c>
    </row>
    <row r="71" spans="1:14" s="282" customFormat="1" ht="14.1" customHeight="1" x14ac:dyDescent="0.25">
      <c r="A71" s="115" t="s">
        <v>54</v>
      </c>
      <c r="B71" s="116" t="s">
        <v>54</v>
      </c>
      <c r="C71" s="112"/>
      <c r="D71" s="112" t="s">
        <v>47</v>
      </c>
      <c r="E71" s="137"/>
      <c r="F71" s="113" t="s">
        <v>104</v>
      </c>
      <c r="G71" s="169" t="s">
        <v>37</v>
      </c>
      <c r="H71" s="169" t="s">
        <v>48</v>
      </c>
      <c r="I71" s="169" t="s">
        <v>48</v>
      </c>
      <c r="J71" s="169" t="s">
        <v>48</v>
      </c>
      <c r="K71" s="169" t="s">
        <v>48</v>
      </c>
      <c r="L71" s="170">
        <v>0</v>
      </c>
      <c r="M71" s="170">
        <v>100000</v>
      </c>
      <c r="N71" s="243" t="s">
        <v>139</v>
      </c>
    </row>
    <row r="72" spans="1:14" s="282" customFormat="1" ht="14.1" customHeight="1" thickBot="1" x14ac:dyDescent="0.3">
      <c r="A72" s="283" t="s">
        <v>54</v>
      </c>
      <c r="B72" s="284" t="s">
        <v>54</v>
      </c>
      <c r="C72" s="237"/>
      <c r="D72" s="237" t="s">
        <v>47</v>
      </c>
      <c r="E72" s="137"/>
      <c r="F72" s="233" t="s">
        <v>104</v>
      </c>
      <c r="G72" s="241" t="s">
        <v>81</v>
      </c>
      <c r="H72" s="241" t="s">
        <v>48</v>
      </c>
      <c r="I72" s="241" t="s">
        <v>48</v>
      </c>
      <c r="J72" s="241" t="s">
        <v>48</v>
      </c>
      <c r="K72" s="241" t="s">
        <v>48</v>
      </c>
      <c r="L72" s="242">
        <v>0</v>
      </c>
      <c r="M72" s="242">
        <v>150000</v>
      </c>
      <c r="N72" s="243" t="s">
        <v>140</v>
      </c>
    </row>
    <row r="73" spans="1:14" s="64" customFormat="1" ht="14.1" customHeight="1" thickBot="1" x14ac:dyDescent="0.25">
      <c r="A73" s="297" t="s">
        <v>23</v>
      </c>
      <c r="B73" s="298"/>
      <c r="C73" s="298"/>
      <c r="D73" s="298"/>
      <c r="E73" s="298"/>
      <c r="F73" s="298"/>
      <c r="G73" s="298"/>
      <c r="H73" s="298"/>
      <c r="I73" s="298"/>
      <c r="J73" s="298"/>
      <c r="K73" s="298"/>
      <c r="L73" s="62">
        <f>SUM(L66:L72)</f>
        <v>0</v>
      </c>
      <c r="M73" s="62">
        <f>SUM(M66:M72)</f>
        <v>0</v>
      </c>
      <c r="N73" s="240"/>
    </row>
    <row r="74" spans="1:14" ht="5.0999999999999996" customHeight="1" x14ac:dyDescent="0.25">
      <c r="M74" s="239"/>
    </row>
    <row r="75" spans="1:14" x14ac:dyDescent="0.25">
      <c r="A75" s="107" t="s">
        <v>25</v>
      </c>
    </row>
    <row r="76" spans="1:14" x14ac:dyDescent="0.25">
      <c r="M76" s="239"/>
    </row>
    <row r="77" spans="1:14" x14ac:dyDescent="0.25">
      <c r="M77" s="239"/>
    </row>
    <row r="78" spans="1:14" x14ac:dyDescent="0.25">
      <c r="A78" s="107"/>
    </row>
  </sheetData>
  <sheetProtection selectLockedCells="1" selectUnlockedCells="1"/>
  <mergeCells count="8">
    <mergeCell ref="A13:K13"/>
    <mergeCell ref="A73:K73"/>
    <mergeCell ref="A27:K27"/>
    <mergeCell ref="A34:K34"/>
    <mergeCell ref="A47:K47"/>
    <mergeCell ref="A55:K55"/>
    <mergeCell ref="A61:K61"/>
    <mergeCell ref="A62:N62"/>
  </mergeCells>
  <pageMargins left="0" right="0" top="0.94488188976377963" bottom="0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CZ00303453&amp;C&amp;"Calibri,Tučné"&amp;14&amp;A/2020&amp;R&amp;"Calibri,Tučné"&amp;11Rok 2020</oddHead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tabSelected="1" topLeftCell="A52" workbookViewId="0">
      <selection activeCell="E25" sqref="E25"/>
    </sheetView>
  </sheetViews>
  <sheetFormatPr defaultColWidth="8.7109375" defaultRowHeight="15" x14ac:dyDescent="0.25"/>
  <cols>
    <col min="1" max="1" width="7.7109375" style="67" customWidth="1"/>
    <col min="2" max="2" width="33.7109375" style="67" customWidth="1"/>
    <col min="3" max="4" width="16.7109375" style="67" customWidth="1"/>
    <col min="5" max="5" width="16.7109375" style="73" customWidth="1"/>
    <col min="6" max="6" width="9.140625" customWidth="1"/>
    <col min="7" max="16384" width="8.7109375" style="1"/>
  </cols>
  <sheetData>
    <row r="1" spans="1:6" ht="9.75" customHeight="1" x14ac:dyDescent="0.25">
      <c r="D1" s="317" t="s">
        <v>55</v>
      </c>
      <c r="E1" s="317"/>
    </row>
    <row r="2" spans="1:6" x14ac:dyDescent="0.25">
      <c r="E2" s="68"/>
    </row>
    <row r="3" spans="1:6" ht="20.25" customHeight="1" x14ac:dyDescent="0.25">
      <c r="A3" s="69" t="s">
        <v>56</v>
      </c>
      <c r="B3" s="70"/>
      <c r="C3" s="70"/>
      <c r="D3" s="70"/>
      <c r="E3" s="71"/>
    </row>
    <row r="4" spans="1:6" s="42" customFormat="1" ht="10.5" customHeight="1" x14ac:dyDescent="0.25">
      <c r="A4" s="72"/>
      <c r="B4" s="67"/>
      <c r="C4" s="67"/>
      <c r="D4" s="67"/>
      <c r="E4" s="73"/>
      <c r="F4"/>
    </row>
    <row r="5" spans="1:6" ht="15" customHeight="1" x14ac:dyDescent="0.25">
      <c r="A5" s="318" t="s">
        <v>57</v>
      </c>
      <c r="B5" s="318"/>
      <c r="C5" s="318"/>
      <c r="D5" s="318"/>
    </row>
    <row r="6" spans="1:6" ht="15" customHeight="1" x14ac:dyDescent="0.25">
      <c r="A6" s="129" t="s">
        <v>85</v>
      </c>
      <c r="B6" s="128"/>
      <c r="C6" s="128"/>
      <c r="D6" s="128"/>
      <c r="E6" s="163">
        <v>56600208.289999999</v>
      </c>
      <c r="F6" s="1"/>
    </row>
    <row r="7" spans="1:6" s="121" customFormat="1" ht="15" customHeight="1" x14ac:dyDescent="0.25">
      <c r="A7" s="117" t="s">
        <v>88</v>
      </c>
      <c r="B7" s="118"/>
      <c r="C7" s="118"/>
      <c r="D7" s="118"/>
      <c r="E7" s="119">
        <v>150000</v>
      </c>
      <c r="F7" s="120"/>
    </row>
    <row r="8" spans="1:6" s="121" customFormat="1" ht="15" customHeight="1" x14ac:dyDescent="0.25">
      <c r="A8" s="117" t="s">
        <v>119</v>
      </c>
      <c r="B8" s="118"/>
      <c r="C8" s="118"/>
      <c r="D8" s="118"/>
      <c r="E8" s="119">
        <v>30000</v>
      </c>
      <c r="F8" s="120"/>
    </row>
    <row r="9" spans="1:6" s="121" customFormat="1" ht="15" customHeight="1" x14ac:dyDescent="0.25">
      <c r="A9" s="117" t="s">
        <v>121</v>
      </c>
      <c r="B9" s="118"/>
      <c r="C9" s="118"/>
      <c r="D9" s="118"/>
      <c r="E9" s="119">
        <v>6772405</v>
      </c>
      <c r="F9" s="120"/>
    </row>
    <row r="10" spans="1:6" s="121" customFormat="1" ht="15" customHeight="1" x14ac:dyDescent="0.25">
      <c r="A10" s="117" t="s">
        <v>125</v>
      </c>
      <c r="B10" s="118"/>
      <c r="C10" s="118"/>
      <c r="D10" s="118"/>
      <c r="E10" s="119">
        <v>149700</v>
      </c>
      <c r="F10" s="120"/>
    </row>
    <row r="11" spans="1:6" s="121" customFormat="1" ht="15" customHeight="1" x14ac:dyDescent="0.25">
      <c r="A11" s="117" t="s">
        <v>141</v>
      </c>
      <c r="B11" s="118"/>
      <c r="C11" s="118"/>
      <c r="D11" s="118"/>
      <c r="E11" s="119">
        <f>SUM(E13:E14)</f>
        <v>2884988.8</v>
      </c>
      <c r="F11" s="120"/>
    </row>
    <row r="12" spans="1:6" ht="15" customHeight="1" x14ac:dyDescent="0.25">
      <c r="A12" s="319" t="s">
        <v>78</v>
      </c>
      <c r="B12" s="320"/>
      <c r="C12" s="320"/>
      <c r="D12" s="320"/>
    </row>
    <row r="13" spans="1:6" ht="15" customHeight="1" x14ac:dyDescent="0.25">
      <c r="A13" s="314" t="s">
        <v>77</v>
      </c>
      <c r="B13" s="314"/>
      <c r="C13" s="314"/>
      <c r="D13" s="314"/>
      <c r="E13" s="119">
        <v>2884988.8</v>
      </c>
    </row>
    <row r="14" spans="1:6" s="64" customFormat="1" ht="15" customHeight="1" thickBot="1" x14ac:dyDescent="0.25">
      <c r="A14" s="122" t="s">
        <v>79</v>
      </c>
      <c r="B14" s="123"/>
      <c r="C14" s="123"/>
      <c r="D14" s="124"/>
      <c r="E14" s="119">
        <v>0</v>
      </c>
      <c r="F14" s="105"/>
    </row>
    <row r="15" spans="1:6" s="60" customFormat="1" ht="15" customHeight="1" x14ac:dyDescent="0.25">
      <c r="A15" s="321" t="s">
        <v>58</v>
      </c>
      <c r="B15" s="321"/>
      <c r="C15" s="321"/>
      <c r="D15" s="321"/>
      <c r="E15" s="125">
        <f>SUM(E6:E11)</f>
        <v>66587302.089999996</v>
      </c>
      <c r="F15"/>
    </row>
    <row r="16" spans="1:6" s="42" customFormat="1" ht="15" customHeight="1" x14ac:dyDescent="0.25">
      <c r="A16" s="126"/>
      <c r="B16" s="118"/>
      <c r="C16" s="118"/>
      <c r="D16" s="118"/>
      <c r="E16" s="127"/>
      <c r="F16"/>
    </row>
    <row r="17" spans="1:6" ht="15" customHeight="1" x14ac:dyDescent="0.25">
      <c r="A17" s="322" t="s">
        <v>59</v>
      </c>
      <c r="B17" s="322"/>
      <c r="C17" s="322"/>
      <c r="D17" s="322"/>
      <c r="E17" s="127"/>
    </row>
    <row r="18" spans="1:6" x14ac:dyDescent="0.25">
      <c r="A18" s="129" t="s">
        <v>85</v>
      </c>
      <c r="B18" s="128"/>
      <c r="C18" s="128"/>
      <c r="D18" s="128"/>
      <c r="E18" s="163">
        <v>63063414.329999998</v>
      </c>
      <c r="F18" s="1"/>
    </row>
    <row r="19" spans="1:6" s="121" customFormat="1" ht="15" customHeight="1" x14ac:dyDescent="0.25">
      <c r="A19" s="117" t="s">
        <v>88</v>
      </c>
      <c r="B19" s="118"/>
      <c r="C19" s="118"/>
      <c r="D19" s="118"/>
      <c r="E19" s="119">
        <v>150000</v>
      </c>
      <c r="F19" s="120"/>
    </row>
    <row r="20" spans="1:6" s="121" customFormat="1" ht="15" customHeight="1" x14ac:dyDescent="0.25">
      <c r="A20" s="117" t="s">
        <v>119</v>
      </c>
      <c r="B20" s="118"/>
      <c r="C20" s="118"/>
      <c r="D20" s="118"/>
      <c r="E20" s="119">
        <v>30000</v>
      </c>
      <c r="F20" s="120"/>
    </row>
    <row r="21" spans="1:6" s="121" customFormat="1" ht="15" customHeight="1" x14ac:dyDescent="0.25">
      <c r="A21" s="117" t="s">
        <v>121</v>
      </c>
      <c r="B21" s="118"/>
      <c r="C21" s="118"/>
      <c r="D21" s="118"/>
      <c r="E21" s="119">
        <v>8772405</v>
      </c>
      <c r="F21" s="120"/>
    </row>
    <row r="22" spans="1:6" s="121" customFormat="1" ht="15" customHeight="1" x14ac:dyDescent="0.25">
      <c r="A22" s="117" t="s">
        <v>125</v>
      </c>
      <c r="B22" s="118"/>
      <c r="C22" s="118"/>
      <c r="D22" s="118"/>
      <c r="E22" s="119">
        <v>149700</v>
      </c>
      <c r="F22" s="120"/>
    </row>
    <row r="23" spans="1:6" s="121" customFormat="1" ht="15" customHeight="1" x14ac:dyDescent="0.25">
      <c r="A23" s="117" t="s">
        <v>141</v>
      </c>
      <c r="B23" s="118"/>
      <c r="C23" s="118"/>
      <c r="D23" s="118"/>
      <c r="E23" s="119">
        <f>SUM(E25:E27)</f>
        <v>2884988.8</v>
      </c>
      <c r="F23" s="120"/>
    </row>
    <row r="24" spans="1:6" ht="15" customHeight="1" x14ac:dyDescent="0.25">
      <c r="A24" s="313" t="s">
        <v>78</v>
      </c>
      <c r="B24" s="314"/>
      <c r="C24" s="314"/>
      <c r="D24" s="314"/>
      <c r="E24" s="119"/>
    </row>
    <row r="25" spans="1:6" ht="15" customHeight="1" x14ac:dyDescent="0.25">
      <c r="A25" s="314" t="s">
        <v>77</v>
      </c>
      <c r="B25" s="314"/>
      <c r="C25" s="314"/>
      <c r="D25" s="314"/>
      <c r="E25" s="119">
        <v>2884988.8</v>
      </c>
      <c r="F25" s="106"/>
    </row>
    <row r="26" spans="1:6" ht="15" customHeight="1" x14ac:dyDescent="0.25">
      <c r="A26" s="314" t="s">
        <v>83</v>
      </c>
      <c r="B26" s="314"/>
      <c r="C26" s="314"/>
      <c r="D26" s="314"/>
      <c r="E26" s="119">
        <v>0</v>
      </c>
      <c r="F26" s="106"/>
    </row>
    <row r="27" spans="1:6" s="64" customFormat="1" ht="15" customHeight="1" thickBot="1" x14ac:dyDescent="0.25">
      <c r="A27" s="122" t="s">
        <v>79</v>
      </c>
      <c r="B27" s="123"/>
      <c r="C27" s="123"/>
      <c r="D27" s="223" t="s">
        <v>202</v>
      </c>
      <c r="E27" s="119">
        <v>0</v>
      </c>
    </row>
    <row r="28" spans="1:6" s="64" customFormat="1" ht="15" customHeight="1" x14ac:dyDescent="0.2">
      <c r="A28" s="315" t="s">
        <v>60</v>
      </c>
      <c r="B28" s="315"/>
      <c r="C28" s="315"/>
      <c r="D28" s="315"/>
      <c r="E28" s="74">
        <f>SUM(E18:E23)</f>
        <v>75050508.129999995</v>
      </c>
      <c r="F28"/>
    </row>
    <row r="29" spans="1:6" ht="15" customHeight="1" x14ac:dyDescent="0.25">
      <c r="A29" s="75"/>
      <c r="E29" s="76"/>
    </row>
    <row r="30" spans="1:6" ht="16.5" x14ac:dyDescent="0.25">
      <c r="A30" s="316" t="s">
        <v>61</v>
      </c>
      <c r="B30" s="316"/>
      <c r="C30" s="316"/>
      <c r="D30" s="316"/>
      <c r="E30" s="165"/>
      <c r="F30" s="1"/>
    </row>
    <row r="31" spans="1:6" ht="15" customHeight="1" x14ac:dyDescent="0.25">
      <c r="A31" s="307" t="s">
        <v>86</v>
      </c>
      <c r="B31" s="307"/>
      <c r="C31" s="307"/>
      <c r="D31" s="307"/>
      <c r="E31" s="166">
        <v>8000000</v>
      </c>
      <c r="F31" s="167"/>
    </row>
    <row r="32" spans="1:6" ht="15" customHeight="1" x14ac:dyDescent="0.25">
      <c r="A32" s="307" t="s">
        <v>87</v>
      </c>
      <c r="B32" s="307"/>
      <c r="C32" s="307"/>
      <c r="D32" s="307"/>
      <c r="E32" s="165">
        <v>-1536793.96</v>
      </c>
      <c r="F32" s="1"/>
    </row>
    <row r="33" spans="1:6" s="121" customFormat="1" ht="15" customHeight="1" thickBot="1" x14ac:dyDescent="0.3">
      <c r="A33" s="117" t="s">
        <v>123</v>
      </c>
      <c r="B33" s="118"/>
      <c r="C33" s="118"/>
      <c r="D33" s="118"/>
      <c r="E33" s="119">
        <v>2000000</v>
      </c>
      <c r="F33" s="120"/>
    </row>
    <row r="34" spans="1:6" ht="15" customHeight="1" x14ac:dyDescent="0.25">
      <c r="A34" s="308" t="s">
        <v>62</v>
      </c>
      <c r="B34" s="308"/>
      <c r="C34" s="308"/>
      <c r="D34" s="308"/>
      <c r="E34" s="164">
        <f>SUM(E31:E33)</f>
        <v>8463206.0399999991</v>
      </c>
      <c r="F34" s="1"/>
    </row>
    <row r="35" spans="1:6" ht="14.1" customHeight="1" x14ac:dyDescent="0.25"/>
    <row r="36" spans="1:6" ht="14.1" customHeight="1" x14ac:dyDescent="0.25"/>
    <row r="37" spans="1:6" ht="14.1" customHeight="1" x14ac:dyDescent="0.25"/>
    <row r="38" spans="1:6" ht="14.1" customHeight="1" x14ac:dyDescent="0.25"/>
    <row r="39" spans="1:6" ht="14.1" customHeight="1" x14ac:dyDescent="0.25"/>
    <row r="40" spans="1:6" ht="14.1" customHeight="1" x14ac:dyDescent="0.25"/>
    <row r="41" spans="1:6" ht="14.1" customHeight="1" x14ac:dyDescent="0.25"/>
    <row r="42" spans="1:6" ht="14.1" customHeight="1" x14ac:dyDescent="0.25"/>
    <row r="43" spans="1:6" ht="14.1" customHeight="1" x14ac:dyDescent="0.25"/>
    <row r="44" spans="1:6" ht="14.1" customHeight="1" x14ac:dyDescent="0.25"/>
    <row r="45" spans="1:6" ht="14.1" customHeight="1" x14ac:dyDescent="0.25"/>
    <row r="46" spans="1:6" ht="14.1" customHeight="1" x14ac:dyDescent="0.25"/>
    <row r="47" spans="1:6" ht="14.1" customHeight="1" x14ac:dyDescent="0.25"/>
    <row r="48" spans="1:6" ht="14.1" customHeight="1" x14ac:dyDescent="0.25"/>
    <row r="49" spans="1:6" ht="14.1" customHeight="1" x14ac:dyDescent="0.25"/>
    <row r="50" spans="1:6" ht="14.1" customHeight="1" x14ac:dyDescent="0.25"/>
    <row r="51" spans="1:6" ht="14.1" customHeight="1" x14ac:dyDescent="0.25"/>
    <row r="52" spans="1:6" ht="14.1" customHeight="1" x14ac:dyDescent="0.25"/>
    <row r="53" spans="1:6" ht="14.1" customHeight="1" x14ac:dyDescent="0.25"/>
    <row r="54" spans="1:6" ht="14.1" customHeight="1" x14ac:dyDescent="0.25"/>
    <row r="55" spans="1:6" ht="13.5" hidden="1" customHeight="1" x14ac:dyDescent="0.25"/>
    <row r="56" spans="1:6" ht="16.5" customHeight="1" thickBot="1" x14ac:dyDescent="0.3">
      <c r="A56" s="69" t="s">
        <v>63</v>
      </c>
      <c r="B56" s="70"/>
      <c r="C56" s="70"/>
      <c r="D56" s="70"/>
      <c r="E56" s="71"/>
    </row>
    <row r="57" spans="1:6" ht="15" customHeight="1" thickBot="1" x14ac:dyDescent="0.3">
      <c r="A57" s="309" t="s">
        <v>64</v>
      </c>
      <c r="B57" s="309"/>
      <c r="C57" s="77" t="s">
        <v>91</v>
      </c>
      <c r="D57" s="77" t="s">
        <v>92</v>
      </c>
      <c r="E57" s="95" t="s">
        <v>93</v>
      </c>
    </row>
    <row r="58" spans="1:6" ht="15" customHeight="1" x14ac:dyDescent="0.25">
      <c r="A58" s="310" t="s">
        <v>89</v>
      </c>
      <c r="B58" s="310"/>
      <c r="C58" s="78">
        <f>SUM(E6)</f>
        <v>56600208.289999999</v>
      </c>
      <c r="D58" s="78">
        <f>SUM(E7+E8+E9+E10+E11)</f>
        <v>9987093.8000000007</v>
      </c>
      <c r="E58" s="96">
        <f>SUM(C58+D58)</f>
        <v>66587302.090000004</v>
      </c>
    </row>
    <row r="59" spans="1:6" ht="15" customHeight="1" thickBot="1" x14ac:dyDescent="0.3">
      <c r="A59" s="311" t="s">
        <v>90</v>
      </c>
      <c r="B59" s="311"/>
      <c r="C59" s="79">
        <f>SUM(E18)</f>
        <v>63063414.329999998</v>
      </c>
      <c r="D59" s="79">
        <f>SUM(E19+E20+E21+E22+E23)</f>
        <v>11987093.800000001</v>
      </c>
      <c r="E59" s="97">
        <f>SUM(C59+D59)</f>
        <v>75050508.129999995</v>
      </c>
    </row>
    <row r="60" spans="1:6" ht="15" customHeight="1" thickBot="1" x14ac:dyDescent="0.3">
      <c r="A60" s="312" t="s">
        <v>65</v>
      </c>
      <c r="B60" s="312"/>
      <c r="C60" s="80">
        <f>SUM(C58-C59)</f>
        <v>-6463206.0399999991</v>
      </c>
      <c r="D60" s="80">
        <f>SUM(D58-D59)</f>
        <v>-2000000</v>
      </c>
      <c r="E60" s="98">
        <f>SUM(E58-E59)</f>
        <v>-8463206.0399999917</v>
      </c>
    </row>
    <row r="61" spans="1:6" ht="15" customHeight="1" thickBot="1" x14ac:dyDescent="0.3">
      <c r="A61" s="81"/>
      <c r="B61" s="81"/>
      <c r="C61" s="81"/>
      <c r="D61" s="81"/>
      <c r="E61" s="81"/>
    </row>
    <row r="62" spans="1:6" ht="15" customHeight="1" thickBot="1" x14ac:dyDescent="0.3">
      <c r="A62" s="303" t="s">
        <v>66</v>
      </c>
      <c r="B62" s="303"/>
      <c r="C62" s="77" t="s">
        <v>91</v>
      </c>
      <c r="D62" s="77" t="s">
        <v>92</v>
      </c>
      <c r="E62" s="95" t="s">
        <v>93</v>
      </c>
    </row>
    <row r="63" spans="1:6" ht="24.95" customHeight="1" x14ac:dyDescent="0.25">
      <c r="A63" s="82" t="s">
        <v>67</v>
      </c>
      <c r="B63" s="83" t="s">
        <v>68</v>
      </c>
      <c r="C63" s="84">
        <f>SUM(E31)</f>
        <v>8000000</v>
      </c>
      <c r="D63" s="84">
        <f>SUM(E33)</f>
        <v>2000000</v>
      </c>
      <c r="E63" s="99">
        <f>SUM(C63+D63)</f>
        <v>10000000</v>
      </c>
    </row>
    <row r="64" spans="1:6" s="64" customFormat="1" ht="24.95" customHeight="1" x14ac:dyDescent="0.2">
      <c r="A64" s="82" t="s">
        <v>69</v>
      </c>
      <c r="B64" s="83" t="s">
        <v>70</v>
      </c>
      <c r="C64" s="85">
        <f>SUM(E32)</f>
        <v>-1536793.96</v>
      </c>
      <c r="D64" s="85">
        <f>SUM(F34)</f>
        <v>0</v>
      </c>
      <c r="E64" s="100">
        <f>SUM(C64+D64)</f>
        <v>-1536793.96</v>
      </c>
      <c r="F64"/>
    </row>
    <row r="65" spans="1:5" ht="15" customHeight="1" thickBot="1" x14ac:dyDescent="0.3">
      <c r="A65" s="86" t="s">
        <v>71</v>
      </c>
      <c r="B65" s="87" t="s">
        <v>72</v>
      </c>
      <c r="C65" s="88">
        <v>0</v>
      </c>
      <c r="D65" s="88">
        <v>0</v>
      </c>
      <c r="E65" s="101">
        <f>SUM(C65+D65)</f>
        <v>0</v>
      </c>
    </row>
    <row r="66" spans="1:5" ht="15" customHeight="1" thickBot="1" x14ac:dyDescent="0.3">
      <c r="A66" s="303" t="s">
        <v>73</v>
      </c>
      <c r="B66" s="303"/>
      <c r="C66" s="80">
        <f>SUM(C63:C65)</f>
        <v>6463206.04</v>
      </c>
      <c r="D66" s="80">
        <f>SUM(D63:D65)</f>
        <v>2000000</v>
      </c>
      <c r="E66" s="98">
        <f>SUM(E63:E65)</f>
        <v>8463206.0399999991</v>
      </c>
    </row>
    <row r="67" spans="1:5" ht="15" customHeight="1" thickBot="1" x14ac:dyDescent="0.3">
      <c r="A67" s="89"/>
      <c r="B67" s="89"/>
      <c r="C67" s="90"/>
      <c r="D67" s="90"/>
      <c r="E67" s="90"/>
    </row>
    <row r="68" spans="1:5" ht="15" customHeight="1" thickBot="1" x14ac:dyDescent="0.3">
      <c r="A68" s="303" t="s">
        <v>74</v>
      </c>
      <c r="B68" s="303"/>
      <c r="C68" s="77" t="s">
        <v>91</v>
      </c>
      <c r="D68" s="77" t="s">
        <v>92</v>
      </c>
      <c r="E68" s="95" t="s">
        <v>93</v>
      </c>
    </row>
    <row r="69" spans="1:5" ht="15" customHeight="1" x14ac:dyDescent="0.25">
      <c r="A69" s="304" t="s">
        <v>75</v>
      </c>
      <c r="B69" s="304"/>
      <c r="C69" s="91">
        <f>SUM(C58+C63)</f>
        <v>64600208.289999999</v>
      </c>
      <c r="D69" s="91">
        <f>SUM(D58+D63)</f>
        <v>11987093.800000001</v>
      </c>
      <c r="E69" s="102">
        <f>SUM(E58+E63)</f>
        <v>76587302.090000004</v>
      </c>
    </row>
    <row r="70" spans="1:5" customFormat="1" ht="15" customHeight="1" thickBot="1" x14ac:dyDescent="0.25">
      <c r="A70" s="305" t="s">
        <v>76</v>
      </c>
      <c r="B70" s="305"/>
      <c r="C70" s="92">
        <f>SUM(C59-C64)</f>
        <v>64600208.289999999</v>
      </c>
      <c r="D70" s="92">
        <f>SUM(D59+D64)</f>
        <v>11987093.800000001</v>
      </c>
      <c r="E70" s="103">
        <f>SUM(E59-E64)</f>
        <v>76587302.089999989</v>
      </c>
    </row>
    <row r="71" spans="1:5" customFormat="1" ht="15" customHeight="1" thickBot="1" x14ac:dyDescent="0.25">
      <c r="A71" s="159" t="s">
        <v>25</v>
      </c>
      <c r="B71" s="159"/>
      <c r="C71" s="93">
        <f>SUM(C69-C70)</f>
        <v>0</v>
      </c>
      <c r="D71" s="93">
        <f>SUM(D69-D70)</f>
        <v>0</v>
      </c>
      <c r="E71" s="104">
        <f>SUM(E69-E70)</f>
        <v>1.4901161193847656E-8</v>
      </c>
    </row>
    <row r="73" spans="1:5" customFormat="1" ht="12.75" x14ac:dyDescent="0.2">
      <c r="A73" s="306"/>
      <c r="B73" s="306"/>
      <c r="C73" s="306"/>
      <c r="D73" s="306"/>
      <c r="E73" s="94"/>
    </row>
  </sheetData>
  <sheetProtection selectLockedCells="1" selectUnlockedCells="1"/>
  <mergeCells count="24">
    <mergeCell ref="A31:D31"/>
    <mergeCell ref="D1:E1"/>
    <mergeCell ref="A5:D5"/>
    <mergeCell ref="A12:D12"/>
    <mergeCell ref="A13:D13"/>
    <mergeCell ref="A15:D15"/>
    <mergeCell ref="A17:D17"/>
    <mergeCell ref="A24:D24"/>
    <mergeCell ref="A25:D25"/>
    <mergeCell ref="A26:D26"/>
    <mergeCell ref="A28:D28"/>
    <mergeCell ref="A30:D30"/>
    <mergeCell ref="A73:D73"/>
    <mergeCell ref="A32:D32"/>
    <mergeCell ref="A34:D34"/>
    <mergeCell ref="A57:B57"/>
    <mergeCell ref="A58:B58"/>
    <mergeCell ref="A59:B59"/>
    <mergeCell ref="A60:B60"/>
    <mergeCell ref="A62:B62"/>
    <mergeCell ref="A66:B66"/>
    <mergeCell ref="A68:B68"/>
    <mergeCell ref="A69:B69"/>
    <mergeCell ref="A70:B70"/>
  </mergeCells>
  <pageMargins left="0" right="0" top="0.94488188976377963" bottom="0" header="0.31496062992125984" footer="0.51181102362204722"/>
  <pageSetup paperSize="9" firstPageNumber="0" orientation="portrait" horizontalDpi="300" verticalDpi="300" r:id="rId1"/>
  <headerFooter alignWithMargins="0">
    <oddHeader>&amp;L&amp;"Calibri,Tučné"&amp;14MĚSTO Štíty
&amp;11IČO : 00303453
DIČ : CZ00303453&amp;C&amp;"Calibri,Tučné"&amp;14&amp;A&amp;R&amp;"Calibri,Tučné"&amp;11Rok 2020</oddHeader>
    <oddFooter>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8"/>
  <sheetViews>
    <sheetView topLeftCell="A7" workbookViewId="0">
      <selection activeCell="K28" sqref="K28"/>
    </sheetView>
  </sheetViews>
  <sheetFormatPr defaultColWidth="8.7109375" defaultRowHeight="15" x14ac:dyDescent="0.25"/>
  <cols>
    <col min="1" max="1" width="5.28515625" style="1" customWidth="1"/>
    <col min="2" max="2" width="3" style="1" customWidth="1"/>
    <col min="3" max="3" width="3.140625" style="1" customWidth="1"/>
    <col min="4" max="4" width="4.5703125" style="1" customWidth="1"/>
    <col min="5" max="5" width="0.140625" style="1" customWidth="1"/>
    <col min="6" max="6" width="3.140625" style="1" customWidth="1"/>
    <col min="7" max="7" width="8.140625" style="2" customWidth="1"/>
    <col min="8" max="8" width="25.85546875" style="1" customWidth="1"/>
    <col min="9" max="9" width="26.42578125" style="1" customWidth="1"/>
    <col min="10" max="10" width="10" style="1" customWidth="1"/>
    <col min="11" max="13" width="10.7109375" style="1" customWidth="1"/>
    <col min="14" max="14" width="19" style="1" customWidth="1"/>
    <col min="15" max="16384" width="8.7109375" style="1"/>
  </cols>
  <sheetData>
    <row r="2" spans="1:14" ht="15.75" x14ac:dyDescent="0.25">
      <c r="A2" s="4" t="s">
        <v>84</v>
      </c>
      <c r="B2" s="4"/>
    </row>
    <row r="3" spans="1:14" x14ac:dyDescent="0.25">
      <c r="A3" s="5"/>
      <c r="B3" s="5"/>
    </row>
    <row r="4" spans="1:14" ht="15.75" thickBot="1" x14ac:dyDescent="0.3">
      <c r="A4" s="365" t="s">
        <v>0</v>
      </c>
      <c r="B4" s="365"/>
      <c r="C4" s="365"/>
      <c r="D4" s="364" t="s">
        <v>80</v>
      </c>
      <c r="E4" s="364"/>
      <c r="F4" s="364"/>
      <c r="G4" s="364"/>
      <c r="H4" s="364"/>
      <c r="I4" s="364"/>
      <c r="J4" s="364"/>
      <c r="K4" s="364"/>
      <c r="L4" s="364"/>
      <c r="M4" s="364"/>
      <c r="N4" s="364"/>
    </row>
    <row r="5" spans="1:14" ht="24.95" customHeight="1" thickTop="1" thickBot="1" x14ac:dyDescent="0.3">
      <c r="A5" s="6" t="s">
        <v>26</v>
      </c>
      <c r="B5" s="55" t="s">
        <v>22</v>
      </c>
      <c r="C5" s="367" t="s">
        <v>2</v>
      </c>
      <c r="D5" s="367"/>
      <c r="E5" s="7" t="s">
        <v>3</v>
      </c>
      <c r="F5" s="368" t="s">
        <v>3</v>
      </c>
      <c r="G5" s="368"/>
      <c r="H5" s="368"/>
      <c r="I5" s="368"/>
      <c r="J5" s="369"/>
      <c r="K5" s="8" t="s">
        <v>4</v>
      </c>
      <c r="L5" s="130" t="s">
        <v>5</v>
      </c>
      <c r="M5" s="135"/>
    </row>
    <row r="6" spans="1:14" ht="20.100000000000001" customHeight="1" thickTop="1" x14ac:dyDescent="0.25">
      <c r="A6" s="58" t="s">
        <v>26</v>
      </c>
      <c r="B6" s="56" t="s">
        <v>6</v>
      </c>
      <c r="C6" s="370">
        <v>4112</v>
      </c>
      <c r="D6" s="370"/>
      <c r="E6" s="9"/>
      <c r="F6" s="371" t="s">
        <v>7</v>
      </c>
      <c r="G6" s="371"/>
      <c r="H6" s="371"/>
      <c r="I6" s="371"/>
      <c r="J6" s="372"/>
      <c r="K6" s="10">
        <v>738600</v>
      </c>
      <c r="L6" s="131">
        <v>738600</v>
      </c>
      <c r="M6" s="134"/>
    </row>
    <row r="7" spans="1:14" ht="20.100000000000001" customHeight="1" thickBot="1" x14ac:dyDescent="0.3">
      <c r="A7" s="59" t="s">
        <v>26</v>
      </c>
      <c r="B7" s="57" t="s">
        <v>6</v>
      </c>
      <c r="C7" s="376">
        <v>4121</v>
      </c>
      <c r="D7" s="376"/>
      <c r="E7" s="11"/>
      <c r="F7" s="360" t="s">
        <v>53</v>
      </c>
      <c r="G7" s="360"/>
      <c r="H7" s="360"/>
      <c r="I7" s="360"/>
      <c r="J7" s="361"/>
      <c r="K7" s="12">
        <v>17500</v>
      </c>
      <c r="L7" s="132">
        <v>17500</v>
      </c>
      <c r="M7" s="134"/>
    </row>
    <row r="8" spans="1:14" ht="16.5" customHeight="1" thickTop="1" thickBot="1" x14ac:dyDescent="0.3">
      <c r="A8" s="379" t="s">
        <v>8</v>
      </c>
      <c r="B8" s="380"/>
      <c r="C8" s="380"/>
      <c r="D8" s="380"/>
      <c r="E8" s="380"/>
      <c r="F8" s="380"/>
      <c r="G8" s="380"/>
      <c r="H8" s="380"/>
      <c r="I8" s="380"/>
      <c r="J8" s="381"/>
      <c r="K8" s="13">
        <f>SUM(K6:K7)</f>
        <v>756100</v>
      </c>
      <c r="L8" s="133">
        <f>SUM(L6:L7)</f>
        <v>756100</v>
      </c>
      <c r="M8" s="136"/>
    </row>
    <row r="9" spans="1:14" s="3" customFormat="1" ht="16.5" thickTop="1" thickBot="1" x14ac:dyDescent="0.3">
      <c r="A9" s="14"/>
      <c r="B9" s="14"/>
      <c r="C9" s="14"/>
      <c r="D9" s="14"/>
      <c r="E9" s="14"/>
      <c r="F9" s="14"/>
      <c r="G9" s="15"/>
      <c r="H9" s="14"/>
      <c r="I9" s="14"/>
      <c r="J9" s="1"/>
      <c r="K9" s="1"/>
      <c r="L9" s="1"/>
      <c r="M9" s="1"/>
      <c r="N9" s="1"/>
    </row>
    <row r="10" spans="1:14" s="3" customFormat="1" ht="15.75" thickTop="1" thickBot="1" x14ac:dyDescent="0.25">
      <c r="A10" s="359" t="s">
        <v>11</v>
      </c>
      <c r="B10" s="359"/>
      <c r="C10" s="359"/>
      <c r="D10" s="359"/>
      <c r="E10" s="359"/>
      <c r="F10" s="359"/>
      <c r="G10" s="359"/>
      <c r="H10" s="359"/>
      <c r="I10" s="359"/>
      <c r="J10" s="355" t="s">
        <v>12</v>
      </c>
      <c r="K10" s="355"/>
      <c r="L10" s="355"/>
      <c r="M10" s="355"/>
      <c r="N10" s="61" t="s">
        <v>13</v>
      </c>
    </row>
    <row r="11" spans="1:14" s="3" customFormat="1" ht="18.75" customHeight="1" thickTop="1" thickBot="1" x14ac:dyDescent="0.25">
      <c r="A11" s="356" t="s">
        <v>26</v>
      </c>
      <c r="B11" s="373" t="s">
        <v>52</v>
      </c>
      <c r="C11" s="343" t="s">
        <v>15</v>
      </c>
      <c r="D11" s="343" t="s">
        <v>2</v>
      </c>
      <c r="E11" s="343"/>
      <c r="F11" s="346" t="s">
        <v>16</v>
      </c>
      <c r="G11" s="346"/>
      <c r="H11" s="347" t="s">
        <v>17</v>
      </c>
      <c r="I11" s="347"/>
      <c r="J11" s="353" t="s">
        <v>18</v>
      </c>
      <c r="K11" s="354"/>
      <c r="L11" s="338" t="s">
        <v>95</v>
      </c>
      <c r="M11" s="18" t="s">
        <v>20</v>
      </c>
      <c r="N11" s="366" t="s">
        <v>19</v>
      </c>
    </row>
    <row r="12" spans="1:14" s="3" customFormat="1" ht="14.25" customHeight="1" thickTop="1" thickBot="1" x14ac:dyDescent="0.25">
      <c r="A12" s="357"/>
      <c r="B12" s="374"/>
      <c r="C12" s="343"/>
      <c r="D12" s="343"/>
      <c r="E12" s="343"/>
      <c r="F12" s="346"/>
      <c r="G12" s="346"/>
      <c r="H12" s="347"/>
      <c r="I12" s="347"/>
      <c r="J12" s="362" t="s">
        <v>29</v>
      </c>
      <c r="K12" s="348" t="s">
        <v>94</v>
      </c>
      <c r="L12" s="338"/>
      <c r="M12" s="29" t="s">
        <v>27</v>
      </c>
      <c r="N12" s="366"/>
    </row>
    <row r="13" spans="1:14" s="3" customFormat="1" ht="14.25" customHeight="1" thickTop="1" thickBot="1" x14ac:dyDescent="0.25">
      <c r="A13" s="358"/>
      <c r="B13" s="375"/>
      <c r="C13" s="343"/>
      <c r="D13" s="343"/>
      <c r="E13" s="343"/>
      <c r="F13" s="346"/>
      <c r="G13" s="346"/>
      <c r="H13" s="347"/>
      <c r="I13" s="347"/>
      <c r="J13" s="363"/>
      <c r="K13" s="349"/>
      <c r="L13" s="338"/>
      <c r="M13" s="30" t="s">
        <v>28</v>
      </c>
      <c r="N13" s="366"/>
    </row>
    <row r="14" spans="1:14" s="3" customFormat="1" ht="15" customHeight="1" thickTop="1" thickBot="1" x14ac:dyDescent="0.25">
      <c r="A14" s="114" t="s">
        <v>26</v>
      </c>
      <c r="B14" s="168" t="s">
        <v>96</v>
      </c>
      <c r="C14" s="26" t="s">
        <v>21</v>
      </c>
      <c r="D14" s="337">
        <v>4116</v>
      </c>
      <c r="E14" s="337"/>
      <c r="F14" s="27" t="s">
        <v>22</v>
      </c>
      <c r="G14" s="26">
        <v>13101</v>
      </c>
      <c r="H14" s="329" t="s">
        <v>97</v>
      </c>
      <c r="I14" s="329"/>
      <c r="J14" s="21">
        <v>10927</v>
      </c>
      <c r="K14" s="31">
        <v>0</v>
      </c>
      <c r="L14" s="20">
        <v>10927</v>
      </c>
      <c r="M14" s="19">
        <f>SUM(J14-L14)</f>
        <v>0</v>
      </c>
      <c r="N14" s="65">
        <v>0</v>
      </c>
    </row>
    <row r="15" spans="1:14" ht="22.5" customHeight="1" thickTop="1" thickBot="1" x14ac:dyDescent="0.3">
      <c r="A15" s="327" t="s">
        <v>24</v>
      </c>
      <c r="B15" s="327"/>
      <c r="C15" s="327"/>
      <c r="D15" s="327"/>
      <c r="E15" s="327"/>
      <c r="F15" s="327"/>
      <c r="G15" s="327"/>
      <c r="H15" s="327"/>
      <c r="I15" s="327"/>
      <c r="J15" s="22">
        <f>SUM(J14:J14)</f>
        <v>10927</v>
      </c>
      <c r="K15" s="32">
        <f>SUM(K14:K14)</f>
        <v>0</v>
      </c>
      <c r="L15" s="23">
        <f>SUM(L14:L14)</f>
        <v>10927</v>
      </c>
      <c r="M15" s="24">
        <f>SUM(M14:M14)</f>
        <v>0</v>
      </c>
      <c r="N15" s="66">
        <f>SUM(N14:N14)</f>
        <v>0</v>
      </c>
    </row>
    <row r="16" spans="1:14" s="3" customFormat="1" ht="16.5" thickTop="1" thickBot="1" x14ac:dyDescent="0.3">
      <c r="A16" s="16"/>
      <c r="B16" s="16"/>
      <c r="C16" s="1"/>
      <c r="D16" s="1"/>
      <c r="E16" s="1"/>
      <c r="F16" s="1"/>
      <c r="G16" s="2"/>
      <c r="H16" s="1"/>
      <c r="I16" s="1"/>
      <c r="J16" s="325">
        <f>SUM(J15:K15)</f>
        <v>10927</v>
      </c>
      <c r="K16" s="326"/>
      <c r="L16" s="25"/>
      <c r="M16" s="1"/>
      <c r="N16" s="28"/>
    </row>
    <row r="17" spans="1:14" s="3" customFormat="1" ht="15.75" thickTop="1" x14ac:dyDescent="0.25">
      <c r="A17" s="16"/>
      <c r="B17" s="16"/>
      <c r="C17" s="1"/>
      <c r="D17" s="1"/>
      <c r="E17" s="1"/>
      <c r="F17" s="1"/>
      <c r="G17" s="2"/>
      <c r="H17" s="1"/>
      <c r="I17" s="1"/>
      <c r="J17" s="294"/>
      <c r="K17" s="295"/>
      <c r="L17" s="25"/>
      <c r="M17" s="1"/>
      <c r="N17" s="28"/>
    </row>
    <row r="18" spans="1:14" s="3" customFormat="1" x14ac:dyDescent="0.25">
      <c r="A18" s="16"/>
      <c r="B18" s="16"/>
      <c r="C18" s="1"/>
      <c r="D18" s="1"/>
      <c r="E18" s="1"/>
      <c r="F18" s="1"/>
      <c r="G18" s="2"/>
      <c r="H18" s="1"/>
      <c r="I18" s="1"/>
      <c r="J18" s="294"/>
      <c r="K18" s="295"/>
      <c r="L18" s="25"/>
      <c r="M18" s="1"/>
      <c r="N18" s="28"/>
    </row>
    <row r="19" spans="1:14" s="3" customFormat="1" x14ac:dyDescent="0.25">
      <c r="A19" s="16"/>
      <c r="B19" s="16"/>
      <c r="C19" s="1"/>
      <c r="D19" s="1"/>
      <c r="E19" s="1"/>
      <c r="F19" s="1"/>
      <c r="G19" s="2"/>
      <c r="H19" s="1"/>
      <c r="I19" s="1"/>
      <c r="J19" s="294"/>
      <c r="K19" s="295"/>
      <c r="L19" s="25"/>
      <c r="M19" s="1"/>
      <c r="N19" s="28"/>
    </row>
    <row r="20" spans="1:14" s="3" customFormat="1" x14ac:dyDescent="0.25">
      <c r="A20" s="16"/>
      <c r="B20" s="16"/>
      <c r="C20" s="1"/>
      <c r="D20" s="1"/>
      <c r="E20" s="1"/>
      <c r="F20" s="1"/>
      <c r="G20" s="2"/>
      <c r="H20" s="1"/>
      <c r="I20" s="1"/>
      <c r="J20" s="294"/>
      <c r="K20" s="295"/>
      <c r="L20" s="25"/>
      <c r="M20" s="1"/>
      <c r="N20" s="28"/>
    </row>
    <row r="21" spans="1:14" s="3" customFormat="1" x14ac:dyDescent="0.25">
      <c r="A21" s="16"/>
      <c r="B21" s="16"/>
      <c r="C21" s="1"/>
      <c r="D21" s="1"/>
      <c r="E21" s="1"/>
      <c r="F21" s="1"/>
      <c r="G21" s="2"/>
      <c r="H21" s="1"/>
      <c r="I21" s="1"/>
      <c r="J21" s="294"/>
      <c r="K21" s="295"/>
      <c r="L21" s="25"/>
      <c r="M21" s="1"/>
      <c r="N21" s="28"/>
    </row>
    <row r="22" spans="1:14" s="3" customFormat="1" x14ac:dyDescent="0.25">
      <c r="A22" s="16"/>
      <c r="B22" s="16"/>
      <c r="C22" s="1"/>
      <c r="D22" s="1"/>
      <c r="E22" s="1"/>
      <c r="F22" s="1"/>
      <c r="G22" s="2"/>
      <c r="H22" s="1"/>
      <c r="I22" s="1"/>
      <c r="J22" s="294"/>
      <c r="K22" s="295"/>
      <c r="L22" s="25"/>
      <c r="M22" s="1"/>
      <c r="N22" s="28"/>
    </row>
    <row r="23" spans="1:14" s="3" customFormat="1" x14ac:dyDescent="0.25">
      <c r="A23" s="16"/>
      <c r="B23" s="16"/>
      <c r="C23" s="1"/>
      <c r="D23" s="1"/>
      <c r="E23" s="1"/>
      <c r="F23" s="1"/>
      <c r="G23" s="2"/>
      <c r="H23" s="1"/>
      <c r="I23" s="1"/>
      <c r="J23" s="294"/>
      <c r="K23" s="295"/>
      <c r="L23" s="25"/>
      <c r="M23" s="1"/>
      <c r="N23" s="28"/>
    </row>
    <row r="24" spans="1:14" s="3" customFormat="1" x14ac:dyDescent="0.25">
      <c r="A24" s="16"/>
      <c r="B24" s="16"/>
      <c r="C24" s="1"/>
      <c r="D24" s="1"/>
      <c r="E24" s="1"/>
      <c r="F24" s="1"/>
      <c r="G24" s="2"/>
      <c r="H24" s="1"/>
      <c r="I24" s="1"/>
      <c r="J24" s="294"/>
      <c r="K24" s="295"/>
      <c r="L24" s="25"/>
      <c r="M24" s="1"/>
      <c r="N24" s="28"/>
    </row>
    <row r="25" spans="1:14" s="3" customFormat="1" x14ac:dyDescent="0.25">
      <c r="A25" s="16"/>
      <c r="B25" s="16"/>
      <c r="C25" s="1"/>
      <c r="D25" s="1"/>
      <c r="E25" s="1"/>
      <c r="F25" s="1"/>
      <c r="G25" s="2"/>
      <c r="H25" s="1"/>
      <c r="I25" s="1"/>
      <c r="J25" s="294"/>
      <c r="K25" s="295"/>
      <c r="L25" s="25"/>
      <c r="M25" s="1"/>
      <c r="N25" s="28"/>
    </row>
    <row r="26" spans="1:14" s="3" customFormat="1" x14ac:dyDescent="0.25">
      <c r="A26" s="16"/>
      <c r="B26" s="16"/>
      <c r="C26" s="1"/>
      <c r="D26" s="1"/>
      <c r="E26" s="1"/>
      <c r="F26" s="1"/>
      <c r="G26" s="2"/>
      <c r="H26" s="1"/>
      <c r="I26" s="1"/>
      <c r="J26" s="294"/>
      <c r="K26" s="295"/>
      <c r="L26" s="25"/>
      <c r="M26" s="1"/>
      <c r="N26" s="28"/>
    </row>
    <row r="27" spans="1:14" s="3" customFormat="1" x14ac:dyDescent="0.25">
      <c r="A27" s="16"/>
      <c r="B27" s="16"/>
      <c r="C27" s="1"/>
      <c r="D27" s="1"/>
      <c r="E27" s="1"/>
      <c r="F27" s="1"/>
      <c r="G27" s="2"/>
      <c r="H27" s="1"/>
      <c r="I27" s="1"/>
      <c r="J27" s="294"/>
      <c r="K27" s="295"/>
      <c r="L27" s="25"/>
      <c r="M27" s="1"/>
      <c r="N27" s="28"/>
    </row>
    <row r="28" spans="1:14" s="3" customFormat="1" x14ac:dyDescent="0.25">
      <c r="A28" s="16"/>
      <c r="B28" s="16"/>
      <c r="C28" s="1"/>
      <c r="D28" s="1"/>
      <c r="E28" s="1"/>
      <c r="F28" s="1"/>
      <c r="G28" s="2"/>
      <c r="H28" s="1"/>
      <c r="I28" s="1"/>
      <c r="J28" s="294"/>
      <c r="K28" s="295"/>
      <c r="L28" s="25"/>
      <c r="M28" s="1"/>
      <c r="N28" s="28"/>
    </row>
    <row r="29" spans="1:14" s="3" customFormat="1" x14ac:dyDescent="0.25">
      <c r="A29" s="16"/>
      <c r="B29" s="16"/>
      <c r="C29" s="1"/>
      <c r="D29" s="1"/>
      <c r="E29" s="1"/>
      <c r="F29" s="1"/>
      <c r="G29" s="2"/>
      <c r="H29" s="1"/>
      <c r="I29" s="1"/>
      <c r="J29" s="294"/>
      <c r="K29" s="295"/>
      <c r="L29" s="25"/>
      <c r="M29" s="1"/>
      <c r="N29" s="28"/>
    </row>
    <row r="30" spans="1:14" s="3" customFormat="1" x14ac:dyDescent="0.25">
      <c r="A30" s="16"/>
      <c r="B30" s="16"/>
      <c r="C30" s="1"/>
      <c r="D30" s="1"/>
      <c r="E30" s="1"/>
      <c r="F30" s="1"/>
      <c r="G30" s="2"/>
      <c r="H30" s="1"/>
      <c r="I30" s="1"/>
      <c r="J30" s="294"/>
      <c r="K30" s="295"/>
      <c r="L30" s="25"/>
      <c r="M30" s="1"/>
      <c r="N30" s="28"/>
    </row>
    <row r="31" spans="1:14" s="3" customFormat="1" x14ac:dyDescent="0.25">
      <c r="A31" s="16"/>
      <c r="B31" s="16"/>
      <c r="C31" s="1"/>
      <c r="D31" s="1"/>
      <c r="E31" s="1"/>
      <c r="F31" s="1"/>
      <c r="G31" s="2"/>
      <c r="H31" s="1"/>
      <c r="I31" s="1"/>
      <c r="J31" s="294"/>
      <c r="K31" s="295"/>
      <c r="L31" s="25"/>
      <c r="M31" s="1"/>
      <c r="N31" s="28"/>
    </row>
    <row r="32" spans="1:14" s="3" customFormat="1" x14ac:dyDescent="0.25">
      <c r="A32" s="16"/>
      <c r="B32" s="16"/>
      <c r="C32" s="1"/>
      <c r="D32" s="1"/>
      <c r="E32" s="1"/>
      <c r="F32" s="1"/>
      <c r="G32" s="2"/>
      <c r="H32" s="1"/>
      <c r="I32" s="1"/>
      <c r="J32" s="294"/>
      <c r="K32" s="295"/>
      <c r="L32" s="25"/>
      <c r="M32" s="1"/>
      <c r="N32" s="28"/>
    </row>
    <row r="33" spans="1:14" s="3" customFormat="1" x14ac:dyDescent="0.25">
      <c r="A33" s="16"/>
      <c r="B33" s="16"/>
      <c r="C33" s="1"/>
      <c r="D33" s="1"/>
      <c r="E33" s="1"/>
      <c r="F33" s="1"/>
      <c r="G33" s="2"/>
      <c r="H33" s="1"/>
      <c r="I33" s="1"/>
      <c r="J33" s="294"/>
      <c r="K33" s="295"/>
      <c r="L33" s="25"/>
      <c r="M33" s="1"/>
      <c r="N33" s="28"/>
    </row>
    <row r="34" spans="1:14" s="3" customFormat="1" x14ac:dyDescent="0.25">
      <c r="A34" s="16"/>
      <c r="B34" s="16"/>
      <c r="C34" s="1"/>
      <c r="D34" s="1"/>
      <c r="E34" s="1"/>
      <c r="F34" s="1"/>
      <c r="G34" s="2"/>
      <c r="H34" s="1"/>
      <c r="I34" s="1"/>
      <c r="J34" s="33"/>
      <c r="K34" s="34"/>
      <c r="L34" s="25"/>
      <c r="M34" s="1"/>
      <c r="N34" s="28"/>
    </row>
    <row r="35" spans="1:14" s="3" customFormat="1" x14ac:dyDescent="0.25">
      <c r="A35" s="16"/>
      <c r="B35" s="16"/>
      <c r="C35" s="1"/>
      <c r="D35" s="1"/>
      <c r="E35" s="1"/>
      <c r="F35" s="1"/>
      <c r="G35" s="2"/>
      <c r="H35" s="1"/>
      <c r="I35" s="1"/>
      <c r="J35" s="33"/>
      <c r="K35" s="34"/>
      <c r="L35" s="25"/>
      <c r="M35" s="1"/>
      <c r="N35" s="28"/>
    </row>
    <row r="36" spans="1:14" s="3" customFormat="1" ht="15" customHeight="1" x14ac:dyDescent="0.2">
      <c r="A36" s="365" t="s">
        <v>9</v>
      </c>
      <c r="B36" s="365"/>
      <c r="C36" s="365"/>
      <c r="D36" s="365"/>
      <c r="E36" s="364" t="s">
        <v>101</v>
      </c>
      <c r="F36" s="364"/>
      <c r="G36" s="364"/>
      <c r="H36" s="364"/>
      <c r="I36" s="364"/>
      <c r="J36" s="364"/>
      <c r="K36" s="364"/>
      <c r="L36" s="364"/>
      <c r="M36" s="364"/>
      <c r="N36" s="364"/>
    </row>
    <row r="37" spans="1:14" s="3" customFormat="1" ht="15.75" thickBot="1" x14ac:dyDescent="0.25">
      <c r="A37" s="382" t="s">
        <v>10</v>
      </c>
      <c r="B37" s="382"/>
      <c r="C37" s="382"/>
      <c r="D37" s="382"/>
      <c r="E37" s="382"/>
      <c r="F37" s="382"/>
      <c r="G37" s="382"/>
      <c r="H37" s="382"/>
      <c r="I37" s="382"/>
      <c r="J37" s="17"/>
      <c r="K37" s="17"/>
      <c r="L37" s="17"/>
      <c r="M37" s="17"/>
      <c r="N37" s="17"/>
    </row>
    <row r="38" spans="1:14" s="3" customFormat="1" ht="15.75" thickTop="1" thickBot="1" x14ac:dyDescent="0.25">
      <c r="A38" s="359" t="s">
        <v>11</v>
      </c>
      <c r="B38" s="359"/>
      <c r="C38" s="359"/>
      <c r="D38" s="359"/>
      <c r="E38" s="359"/>
      <c r="F38" s="359"/>
      <c r="G38" s="359"/>
      <c r="H38" s="359"/>
      <c r="I38" s="359"/>
      <c r="J38" s="355" t="s">
        <v>12</v>
      </c>
      <c r="K38" s="355"/>
      <c r="L38" s="355"/>
      <c r="M38" s="355"/>
      <c r="N38" s="61" t="s">
        <v>13</v>
      </c>
    </row>
    <row r="39" spans="1:14" s="3" customFormat="1" ht="17.25" customHeight="1" thickTop="1" thickBot="1" x14ac:dyDescent="0.25">
      <c r="A39" s="350" t="s">
        <v>14</v>
      </c>
      <c r="B39" s="339" t="s">
        <v>52</v>
      </c>
      <c r="C39" s="343" t="s">
        <v>15</v>
      </c>
      <c r="D39" s="344" t="s">
        <v>2</v>
      </c>
      <c r="E39" s="345"/>
      <c r="F39" s="346" t="s">
        <v>16</v>
      </c>
      <c r="G39" s="346"/>
      <c r="H39" s="347" t="s">
        <v>17</v>
      </c>
      <c r="I39" s="347"/>
      <c r="J39" s="353" t="s">
        <v>18</v>
      </c>
      <c r="K39" s="354"/>
      <c r="L39" s="338" t="s">
        <v>95</v>
      </c>
      <c r="M39" s="18" t="s">
        <v>20</v>
      </c>
      <c r="N39" s="366" t="s">
        <v>100</v>
      </c>
    </row>
    <row r="40" spans="1:14" s="3" customFormat="1" ht="16.5" customHeight="1" thickTop="1" thickBot="1" x14ac:dyDescent="0.25">
      <c r="A40" s="351"/>
      <c r="B40" s="340"/>
      <c r="C40" s="343"/>
      <c r="D40" s="344"/>
      <c r="E40" s="345"/>
      <c r="F40" s="346"/>
      <c r="G40" s="346"/>
      <c r="H40" s="347"/>
      <c r="I40" s="347"/>
      <c r="J40" s="362" t="s">
        <v>29</v>
      </c>
      <c r="K40" s="348" t="s">
        <v>94</v>
      </c>
      <c r="L40" s="338"/>
      <c r="M40" s="29" t="s">
        <v>27</v>
      </c>
      <c r="N40" s="366"/>
    </row>
    <row r="41" spans="1:14" s="3" customFormat="1" ht="14.25" customHeight="1" thickTop="1" thickBot="1" x14ac:dyDescent="0.25">
      <c r="A41" s="352"/>
      <c r="B41" s="341"/>
      <c r="C41" s="343"/>
      <c r="D41" s="344"/>
      <c r="E41" s="345"/>
      <c r="F41" s="346"/>
      <c r="G41" s="346"/>
      <c r="H41" s="347"/>
      <c r="I41" s="347"/>
      <c r="J41" s="363"/>
      <c r="K41" s="349"/>
      <c r="L41" s="338"/>
      <c r="M41" s="30" t="s">
        <v>28</v>
      </c>
      <c r="N41" s="366"/>
    </row>
    <row r="42" spans="1:14" s="3" customFormat="1" ht="15" customHeight="1" thickTop="1" x14ac:dyDescent="0.2">
      <c r="A42" s="225" t="s">
        <v>98</v>
      </c>
      <c r="B42" s="224" t="s">
        <v>99</v>
      </c>
      <c r="C42" s="151" t="s">
        <v>21</v>
      </c>
      <c r="D42" s="152">
        <v>4116</v>
      </c>
      <c r="E42" s="161"/>
      <c r="F42" s="160" t="s">
        <v>22</v>
      </c>
      <c r="G42" s="157">
        <v>14004</v>
      </c>
      <c r="H42" s="334" t="s">
        <v>82</v>
      </c>
      <c r="I42" s="334"/>
      <c r="J42" s="148">
        <v>0</v>
      </c>
      <c r="K42" s="149">
        <v>150000</v>
      </c>
      <c r="L42" s="158">
        <v>150000</v>
      </c>
      <c r="M42" s="227">
        <f>SUM(K42-L42)</f>
        <v>0</v>
      </c>
      <c r="N42" s="150">
        <f>SUM(K42)</f>
        <v>150000</v>
      </c>
    </row>
    <row r="43" spans="1:14" s="3" customFormat="1" ht="15" customHeight="1" x14ac:dyDescent="0.2">
      <c r="A43" s="226" t="s">
        <v>203</v>
      </c>
      <c r="B43" s="26" t="s">
        <v>120</v>
      </c>
      <c r="C43" s="26" t="s">
        <v>21</v>
      </c>
      <c r="D43" s="337">
        <v>4116</v>
      </c>
      <c r="E43" s="337"/>
      <c r="F43" s="27" t="s">
        <v>22</v>
      </c>
      <c r="G43" s="26">
        <v>104513013</v>
      </c>
      <c r="H43" s="342" t="s">
        <v>217</v>
      </c>
      <c r="I43" s="342"/>
      <c r="J43" s="220">
        <v>0</v>
      </c>
      <c r="K43" s="221">
        <v>98856</v>
      </c>
      <c r="L43" s="222">
        <v>74142</v>
      </c>
      <c r="M43" s="228">
        <f t="shared" ref="M43:M53" si="0">SUM(J43+K43-L43)</f>
        <v>24714</v>
      </c>
      <c r="N43" s="150">
        <f>SUM(K43)</f>
        <v>98856</v>
      </c>
    </row>
    <row r="44" spans="1:14" s="3" customFormat="1" ht="15" customHeight="1" x14ac:dyDescent="0.2">
      <c r="A44" s="251" t="s">
        <v>203</v>
      </c>
      <c r="B44" s="252" t="s">
        <v>120</v>
      </c>
      <c r="C44" s="252" t="s">
        <v>21</v>
      </c>
      <c r="D44" s="328">
        <v>4116</v>
      </c>
      <c r="E44" s="328"/>
      <c r="F44" s="253" t="s">
        <v>22</v>
      </c>
      <c r="G44" s="252">
        <v>104113013</v>
      </c>
      <c r="H44" s="329" t="s">
        <v>218</v>
      </c>
      <c r="I44" s="329"/>
      <c r="J44" s="254">
        <v>0</v>
      </c>
      <c r="K44" s="255">
        <v>21144</v>
      </c>
      <c r="L44" s="256">
        <v>15858</v>
      </c>
      <c r="M44" s="257">
        <f t="shared" si="0"/>
        <v>5286</v>
      </c>
      <c r="N44" s="150">
        <f>SUM(K44)</f>
        <v>21144</v>
      </c>
    </row>
    <row r="45" spans="1:14" s="3" customFormat="1" ht="15" customHeight="1" x14ac:dyDescent="0.2">
      <c r="A45" s="226" t="s">
        <v>132</v>
      </c>
      <c r="B45" s="26" t="s">
        <v>129</v>
      </c>
      <c r="C45" s="26" t="s">
        <v>21</v>
      </c>
      <c r="D45" s="250">
        <v>4122</v>
      </c>
      <c r="E45" s="250"/>
      <c r="F45" s="27" t="s">
        <v>22</v>
      </c>
      <c r="G45" s="258" t="s">
        <v>133</v>
      </c>
      <c r="H45" s="330" t="s">
        <v>137</v>
      </c>
      <c r="I45" s="331"/>
      <c r="J45" s="220">
        <v>0</v>
      </c>
      <c r="K45" s="221">
        <v>30000</v>
      </c>
      <c r="L45" s="222">
        <v>30000</v>
      </c>
      <c r="M45" s="257">
        <f t="shared" si="0"/>
        <v>0</v>
      </c>
      <c r="N45" s="150">
        <f>SUM(K45)</f>
        <v>30000</v>
      </c>
    </row>
    <row r="46" spans="1:14" s="3" customFormat="1" ht="15" customHeight="1" x14ac:dyDescent="0.2">
      <c r="A46" s="226" t="s">
        <v>132</v>
      </c>
      <c r="B46" s="26" t="s">
        <v>130</v>
      </c>
      <c r="C46" s="26" t="s">
        <v>21</v>
      </c>
      <c r="D46" s="250">
        <v>4122</v>
      </c>
      <c r="E46" s="250"/>
      <c r="F46" s="253" t="s">
        <v>22</v>
      </c>
      <c r="G46" s="258" t="s">
        <v>134</v>
      </c>
      <c r="H46" s="335" t="s">
        <v>136</v>
      </c>
      <c r="I46" s="336"/>
      <c r="J46" s="220">
        <v>0</v>
      </c>
      <c r="K46" s="221">
        <v>16000</v>
      </c>
      <c r="L46" s="222">
        <v>16000</v>
      </c>
      <c r="M46" s="257">
        <f t="shared" si="0"/>
        <v>0</v>
      </c>
      <c r="N46" s="150">
        <f>SUM(K46)</f>
        <v>16000</v>
      </c>
    </row>
    <row r="47" spans="1:14" s="3" customFormat="1" ht="15" customHeight="1" x14ac:dyDescent="0.2">
      <c r="A47" s="285" t="s">
        <v>132</v>
      </c>
      <c r="B47" s="286" t="s">
        <v>131</v>
      </c>
      <c r="C47" s="286" t="s">
        <v>21</v>
      </c>
      <c r="D47" s="328">
        <v>4122</v>
      </c>
      <c r="E47" s="328"/>
      <c r="F47" s="291" t="s">
        <v>22</v>
      </c>
      <c r="G47" s="287" t="s">
        <v>135</v>
      </c>
      <c r="H47" s="332" t="s">
        <v>138</v>
      </c>
      <c r="I47" s="333"/>
      <c r="J47" s="288">
        <v>0</v>
      </c>
      <c r="K47" s="289">
        <v>73700</v>
      </c>
      <c r="L47" s="290">
        <v>73700</v>
      </c>
      <c r="M47" s="257">
        <f t="shared" si="0"/>
        <v>0</v>
      </c>
      <c r="N47" s="292">
        <f t="shared" ref="N47:N53" si="1">SUM(K47)</f>
        <v>73700</v>
      </c>
    </row>
    <row r="48" spans="1:14" s="3" customFormat="1" ht="15" customHeight="1" x14ac:dyDescent="0.2">
      <c r="A48" s="226" t="s">
        <v>204</v>
      </c>
      <c r="B48" s="26" t="s">
        <v>205</v>
      </c>
      <c r="C48" s="26" t="s">
        <v>21</v>
      </c>
      <c r="D48" s="266">
        <v>4111</v>
      </c>
      <c r="E48" s="266"/>
      <c r="F48" s="27" t="s">
        <v>22</v>
      </c>
      <c r="G48" s="258" t="s">
        <v>163</v>
      </c>
      <c r="H48" s="267" t="s">
        <v>210</v>
      </c>
      <c r="I48" s="268"/>
      <c r="J48" s="220">
        <v>0</v>
      </c>
      <c r="K48" s="221">
        <v>155000</v>
      </c>
      <c r="L48" s="222">
        <v>155000</v>
      </c>
      <c r="M48" s="228">
        <f t="shared" si="0"/>
        <v>0</v>
      </c>
      <c r="N48" s="65">
        <f t="shared" si="1"/>
        <v>155000</v>
      </c>
    </row>
    <row r="49" spans="1:14" s="3" customFormat="1" ht="15" customHeight="1" x14ac:dyDescent="0.2">
      <c r="A49" s="226" t="s">
        <v>204</v>
      </c>
      <c r="B49" s="26" t="s">
        <v>206</v>
      </c>
      <c r="C49" s="26" t="s">
        <v>21</v>
      </c>
      <c r="D49" s="266">
        <v>4122</v>
      </c>
      <c r="E49" s="266"/>
      <c r="F49" s="253" t="s">
        <v>22</v>
      </c>
      <c r="G49" s="258" t="s">
        <v>164</v>
      </c>
      <c r="H49" s="267" t="s">
        <v>211</v>
      </c>
      <c r="I49" s="268"/>
      <c r="J49" s="288">
        <v>0</v>
      </c>
      <c r="K49" s="221">
        <v>70000</v>
      </c>
      <c r="L49" s="222">
        <v>0</v>
      </c>
      <c r="M49" s="228">
        <f t="shared" si="0"/>
        <v>70000</v>
      </c>
      <c r="N49" s="65">
        <f t="shared" si="1"/>
        <v>70000</v>
      </c>
    </row>
    <row r="50" spans="1:14" s="3" customFormat="1" ht="15" customHeight="1" x14ac:dyDescent="0.2">
      <c r="A50" s="226" t="s">
        <v>204</v>
      </c>
      <c r="B50" s="293" t="s">
        <v>207</v>
      </c>
      <c r="C50" s="286" t="s">
        <v>21</v>
      </c>
      <c r="D50" s="266">
        <v>4121</v>
      </c>
      <c r="E50" s="266"/>
      <c r="F50" s="377" t="s">
        <v>213</v>
      </c>
      <c r="G50" s="378"/>
      <c r="H50" s="267" t="s">
        <v>212</v>
      </c>
      <c r="I50" s="268"/>
      <c r="J50" s="220">
        <v>0</v>
      </c>
      <c r="K50" s="221">
        <v>22000</v>
      </c>
      <c r="L50" s="222">
        <v>0</v>
      </c>
      <c r="M50" s="228">
        <f t="shared" si="0"/>
        <v>22000</v>
      </c>
      <c r="N50" s="65">
        <f t="shared" si="1"/>
        <v>22000</v>
      </c>
    </row>
    <row r="51" spans="1:14" s="3" customFormat="1" ht="15" customHeight="1" x14ac:dyDescent="0.2">
      <c r="A51" s="226" t="s">
        <v>204</v>
      </c>
      <c r="B51" s="26" t="s">
        <v>208</v>
      </c>
      <c r="C51" s="26" t="s">
        <v>21</v>
      </c>
      <c r="D51" s="266">
        <v>4122</v>
      </c>
      <c r="E51" s="266"/>
      <c r="F51" s="27" t="s">
        <v>22</v>
      </c>
      <c r="G51" s="258" t="s">
        <v>182</v>
      </c>
      <c r="H51" s="267" t="s">
        <v>214</v>
      </c>
      <c r="I51" s="268"/>
      <c r="J51" s="288">
        <v>0</v>
      </c>
      <c r="K51" s="221">
        <v>68415.48</v>
      </c>
      <c r="L51" s="222">
        <v>0</v>
      </c>
      <c r="M51" s="228">
        <f t="shared" si="0"/>
        <v>68415.48</v>
      </c>
      <c r="N51" s="65">
        <f t="shared" si="1"/>
        <v>68415.48</v>
      </c>
    </row>
    <row r="52" spans="1:14" s="3" customFormat="1" ht="15" customHeight="1" x14ac:dyDescent="0.2">
      <c r="A52" s="226" t="s">
        <v>204</v>
      </c>
      <c r="B52" s="26" t="s">
        <v>208</v>
      </c>
      <c r="C52" s="26" t="s">
        <v>21</v>
      </c>
      <c r="D52" s="266">
        <v>4122</v>
      </c>
      <c r="E52" s="266"/>
      <c r="F52" s="27" t="s">
        <v>22</v>
      </c>
      <c r="G52" s="258" t="s">
        <v>184</v>
      </c>
      <c r="H52" s="267" t="s">
        <v>215</v>
      </c>
      <c r="I52" s="268"/>
      <c r="J52" s="288">
        <v>0</v>
      </c>
      <c r="K52" s="221">
        <v>12073.32</v>
      </c>
      <c r="L52" s="222">
        <v>0</v>
      </c>
      <c r="M52" s="228">
        <f t="shared" si="0"/>
        <v>12073.32</v>
      </c>
      <c r="N52" s="65">
        <f t="shared" si="1"/>
        <v>12073.32</v>
      </c>
    </row>
    <row r="53" spans="1:14" s="3" customFormat="1" ht="15" customHeight="1" thickBot="1" x14ac:dyDescent="0.25">
      <c r="A53" s="226" t="s">
        <v>204</v>
      </c>
      <c r="B53" s="26" t="s">
        <v>209</v>
      </c>
      <c r="C53" s="26" t="s">
        <v>21</v>
      </c>
      <c r="D53" s="266">
        <v>4111</v>
      </c>
      <c r="E53" s="266"/>
      <c r="F53" s="253" t="s">
        <v>22</v>
      </c>
      <c r="G53" s="258" t="s">
        <v>188</v>
      </c>
      <c r="H53" s="267" t="s">
        <v>216</v>
      </c>
      <c r="I53" s="268"/>
      <c r="J53" s="220">
        <v>0</v>
      </c>
      <c r="K53" s="221">
        <v>2527500</v>
      </c>
      <c r="L53" s="222">
        <v>2527500</v>
      </c>
      <c r="M53" s="228">
        <f t="shared" si="0"/>
        <v>0</v>
      </c>
      <c r="N53" s="65">
        <f t="shared" si="1"/>
        <v>2527500</v>
      </c>
    </row>
    <row r="54" spans="1:14" s="3" customFormat="1" ht="12.75" thickTop="1" thickBot="1" x14ac:dyDescent="0.25">
      <c r="A54" s="327" t="s">
        <v>24</v>
      </c>
      <c r="B54" s="327"/>
      <c r="C54" s="327"/>
      <c r="D54" s="327"/>
      <c r="E54" s="327"/>
      <c r="F54" s="327"/>
      <c r="G54" s="327"/>
      <c r="H54" s="327"/>
      <c r="I54" s="327"/>
      <c r="J54" s="22">
        <f>SUM(J42:J53)</f>
        <v>0</v>
      </c>
      <c r="K54" s="32">
        <f>SUM(K42:K53)</f>
        <v>3244688.8</v>
      </c>
      <c r="L54" s="23">
        <f>SUM(L42:L53)</f>
        <v>3042200</v>
      </c>
      <c r="M54" s="24">
        <f>SUM(M42:M53)</f>
        <v>202488.8</v>
      </c>
      <c r="N54" s="66">
        <f>SUM(N42:N53)</f>
        <v>3244688.8</v>
      </c>
    </row>
    <row r="55" spans="1:14" ht="16.5" thickTop="1" thickBot="1" x14ac:dyDescent="0.3">
      <c r="A55" s="323" t="s">
        <v>25</v>
      </c>
      <c r="B55" s="323"/>
      <c r="C55" s="323"/>
      <c r="D55" s="323"/>
      <c r="E55" s="323"/>
      <c r="F55" s="323"/>
      <c r="G55" s="323"/>
      <c r="H55" s="323"/>
      <c r="I55" s="324"/>
      <c r="J55" s="325">
        <f>SUM(J54:K54)</f>
        <v>3244688.8</v>
      </c>
      <c r="K55" s="326"/>
      <c r="L55" s="25"/>
      <c r="N55" s="28"/>
    </row>
    <row r="56" spans="1:14" ht="15.75" thickTop="1" x14ac:dyDescent="0.25"/>
    <row r="57" spans="1:14" x14ac:dyDescent="0.25">
      <c r="I57" s="162"/>
    </row>
    <row r="58" spans="1:14" x14ac:dyDescent="0.25">
      <c r="K58" s="25"/>
    </row>
  </sheetData>
  <sheetProtection selectLockedCells="1" selectUnlockedCells="1"/>
  <mergeCells count="55">
    <mergeCell ref="N39:N41"/>
    <mergeCell ref="J40:J41"/>
    <mergeCell ref="A8:J8"/>
    <mergeCell ref="A10:I10"/>
    <mergeCell ref="A37:I37"/>
    <mergeCell ref="L11:L13"/>
    <mergeCell ref="J10:M10"/>
    <mergeCell ref="A4:C4"/>
    <mergeCell ref="D4:N4"/>
    <mergeCell ref="C5:D5"/>
    <mergeCell ref="F5:J5"/>
    <mergeCell ref="C6:D6"/>
    <mergeCell ref="F6:J6"/>
    <mergeCell ref="F7:J7"/>
    <mergeCell ref="J12:J13"/>
    <mergeCell ref="K12:K13"/>
    <mergeCell ref="E36:N36"/>
    <mergeCell ref="A15:I15"/>
    <mergeCell ref="A36:D36"/>
    <mergeCell ref="F11:G13"/>
    <mergeCell ref="N11:N13"/>
    <mergeCell ref="D11:E13"/>
    <mergeCell ref="B11:B13"/>
    <mergeCell ref="H11:I13"/>
    <mergeCell ref="C7:D7"/>
    <mergeCell ref="D14:E14"/>
    <mergeCell ref="H14:I14"/>
    <mergeCell ref="C11:C13"/>
    <mergeCell ref="J11:K11"/>
    <mergeCell ref="A11:A13"/>
    <mergeCell ref="J16:K16"/>
    <mergeCell ref="K40:K41"/>
    <mergeCell ref="A39:A41"/>
    <mergeCell ref="J39:K39"/>
    <mergeCell ref="J38:M38"/>
    <mergeCell ref="A38:I38"/>
    <mergeCell ref="H42:I42"/>
    <mergeCell ref="H46:I46"/>
    <mergeCell ref="D43:E43"/>
    <mergeCell ref="L39:L41"/>
    <mergeCell ref="B39:B41"/>
    <mergeCell ref="H43:I43"/>
    <mergeCell ref="C39:C41"/>
    <mergeCell ref="D39:E41"/>
    <mergeCell ref="F39:G41"/>
    <mergeCell ref="H39:I41"/>
    <mergeCell ref="A55:I55"/>
    <mergeCell ref="J55:K55"/>
    <mergeCell ref="A54:I54"/>
    <mergeCell ref="D44:E44"/>
    <mergeCell ref="H44:I44"/>
    <mergeCell ref="H45:I45"/>
    <mergeCell ref="D47:E47"/>
    <mergeCell ref="H47:I47"/>
    <mergeCell ref="F50:G50"/>
  </mergeCells>
  <pageMargins left="0" right="0" top="0.94488188976377963" bottom="0.35433070866141736" header="0.31496062992125984" footer="0.51181102362204722"/>
  <pageSetup paperSize="9" firstPageNumber="0" orientation="landscape" horizontalDpi="300" verticalDpi="300" r:id="rId1"/>
  <headerFooter alignWithMargins="0">
    <oddHeader>&amp;L&amp;"Calibri,Tučné"&amp;14MĚSTO Štíty
&amp;11IČO : 00303453
DIČ : CZ00303453&amp;C&amp;"Calibri,Tučné"&amp;14Přehled DOTACÍ
 v návaznosti na rozpočet&amp;R&amp;"Calibri,Tučné"&amp;11Rok 2020</oddHead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ROZPOČTOVÉ OPATŘENÍ č. 5</vt:lpstr>
      <vt:lpstr>Přehled o stavu rozpočtu 2020 </vt:lpstr>
      <vt:lpstr>Dotace 2020 - přehled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2020-09-11T08:15:21Z</cp:lastPrinted>
  <dcterms:created xsi:type="dcterms:W3CDTF">2020-09-11T08:19:25Z</dcterms:created>
  <dcterms:modified xsi:type="dcterms:W3CDTF">2024-01-11T10:12:38Z</dcterms:modified>
</cp:coreProperties>
</file>