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1" sheetId="26" r:id="rId2"/>
    <sheet name="Příloha RO č. 1" sheetId="27" r:id="rId3"/>
  </sheets>
  <definedNames>
    <definedName name="_xlnm.Print_Titles" localSheetId="0">'Přehled o stavu rozpočtu 2022'!$1:$2</definedName>
    <definedName name="_xlnm.Print_Titles" localSheetId="1">'Rozpočtové opatření č. 1'!$1:$2</definedName>
  </definedNames>
  <calcPr calcId="145621"/>
</workbook>
</file>

<file path=xl/calcChain.xml><?xml version="1.0" encoding="utf-8"?>
<calcChain xmlns="http://schemas.openxmlformats.org/spreadsheetml/2006/main">
  <c r="C29" i="25" l="1"/>
  <c r="C28" i="25"/>
  <c r="E18" i="25"/>
  <c r="E10" i="25"/>
  <c r="D42" i="25" l="1"/>
  <c r="D37" i="25"/>
  <c r="E37" i="25"/>
  <c r="D30" i="25"/>
  <c r="I4" i="27"/>
  <c r="J4" i="27" s="1"/>
  <c r="I11" i="27"/>
  <c r="J11" i="27" s="1"/>
  <c r="I12" i="27"/>
  <c r="J12" i="27" s="1"/>
  <c r="I10" i="27"/>
  <c r="H13" i="27"/>
  <c r="G13" i="27"/>
  <c r="F13" i="27"/>
  <c r="E13" i="27"/>
  <c r="J43" i="27"/>
  <c r="J42" i="27"/>
  <c r="I32" i="27"/>
  <c r="J32" i="27" s="1"/>
  <c r="I33" i="27"/>
  <c r="J33" i="27" s="1"/>
  <c r="I34" i="27"/>
  <c r="J34" i="27" s="1"/>
  <c r="I35" i="27"/>
  <c r="J35" i="27" s="1"/>
  <c r="I36" i="27"/>
  <c r="J36" i="27" s="1"/>
  <c r="I37" i="27"/>
  <c r="J37" i="27" s="1"/>
  <c r="I38" i="27"/>
  <c r="J38" i="27" s="1"/>
  <c r="I39" i="27"/>
  <c r="J39" i="27" s="1"/>
  <c r="I40" i="27"/>
  <c r="J40" i="27" s="1"/>
  <c r="I31" i="27"/>
  <c r="J31" i="27" s="1"/>
  <c r="J49" i="27"/>
  <c r="J50" i="27" s="1"/>
  <c r="M12" i="26"/>
  <c r="L12" i="26"/>
  <c r="I67" i="27"/>
  <c r="J67" i="27" s="1"/>
  <c r="I68" i="27"/>
  <c r="J68" i="27" s="1"/>
  <c r="I69" i="27"/>
  <c r="J69" i="27" s="1"/>
  <c r="I70" i="27"/>
  <c r="J70" i="27" s="1"/>
  <c r="I71" i="27"/>
  <c r="J71" i="27" s="1"/>
  <c r="I72" i="27"/>
  <c r="J72" i="27" s="1"/>
  <c r="I73" i="27"/>
  <c r="J73" i="27" s="1"/>
  <c r="I74" i="27"/>
  <c r="J74" i="27" s="1"/>
  <c r="I75" i="27"/>
  <c r="J75" i="27" s="1"/>
  <c r="I76" i="27"/>
  <c r="J76" i="27" s="1"/>
  <c r="I77" i="27"/>
  <c r="J77" i="27" s="1"/>
  <c r="I78" i="27"/>
  <c r="J78" i="27" s="1"/>
  <c r="I79" i="27"/>
  <c r="J79" i="27" s="1"/>
  <c r="I80" i="27"/>
  <c r="J80" i="27" s="1"/>
  <c r="I81" i="27"/>
  <c r="J81" i="27" s="1"/>
  <c r="I82" i="27"/>
  <c r="J82" i="27" s="1"/>
  <c r="I83" i="27"/>
  <c r="J83" i="27" s="1"/>
  <c r="I84" i="27"/>
  <c r="J84" i="27" s="1"/>
  <c r="I66" i="27"/>
  <c r="J66" i="27" s="1"/>
  <c r="H85" i="27"/>
  <c r="H50" i="27"/>
  <c r="I50" i="27"/>
  <c r="H41" i="27"/>
  <c r="G85" i="27"/>
  <c r="G50" i="27"/>
  <c r="F50" i="27"/>
  <c r="E50" i="27"/>
  <c r="G41" i="27"/>
  <c r="F41" i="27"/>
  <c r="E41" i="27"/>
  <c r="C41" i="25"/>
  <c r="E36" i="25"/>
  <c r="E35" i="25"/>
  <c r="E34" i="25"/>
  <c r="C33" i="25"/>
  <c r="C37" i="25" s="1"/>
  <c r="E24" i="25"/>
  <c r="E14" i="25"/>
  <c r="D29" i="25" s="1"/>
  <c r="D41" i="25" s="1"/>
  <c r="E6" i="25"/>
  <c r="D28" i="25" s="1"/>
  <c r="I13" i="27" l="1"/>
  <c r="J10" i="27"/>
  <c r="J13" i="27" s="1"/>
  <c r="I15" i="27" s="1"/>
  <c r="I41" i="27"/>
  <c r="J41" i="27"/>
  <c r="I52" i="27" s="1"/>
  <c r="J85" i="27"/>
  <c r="I85" i="27"/>
  <c r="D40" i="25"/>
  <c r="E28" i="25"/>
  <c r="E30" i="25" s="1"/>
  <c r="C40" i="25"/>
  <c r="C42" i="25" s="1"/>
  <c r="C30" i="25"/>
  <c r="E29" i="25"/>
  <c r="E41" i="25" s="1"/>
  <c r="E33" i="25"/>
  <c r="E40" i="25" l="1"/>
  <c r="E42" i="25" s="1"/>
</calcChain>
</file>

<file path=xl/sharedStrings.xml><?xml version="1.0" encoding="utf-8"?>
<sst xmlns="http://schemas.openxmlformats.org/spreadsheetml/2006/main" count="234" uniqueCount="153">
  <si>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</si>
  <si>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</si>
  <si>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</si>
  <si>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</si>
  <si>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</si>
  <si>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</si>
  <si>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</si>
  <si>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</si>
  <si>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</si>
  <si>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</si>
  <si>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</si>
  <si>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</si>
  <si>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</si>
  <si>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</si>
  <si>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</si>
  <si>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</si>
  <si>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</si>
  <si>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</si>
  <si>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</si>
  <si>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</si>
  <si>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</si>
  <si>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</si>
  <si>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</si>
  <si>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</si>
  <si>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</si>
  <si>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</si>
  <si>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</si>
  <si>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</si>
  <si>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</si>
  <si>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</si>
  <si>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</si>
  <si>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</si>
  <si>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</si>
  <si>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</si>
  <si>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</si>
  <si>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</si>
  <si>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</si>
  <si>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</si>
  <si>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</si>
  <si>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</si>
  <si>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</si>
  <si>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</si>
  <si>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</si>
  <si>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</si>
  <si>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</si>
  <si>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</si>
  <si>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</si>
  <si>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</si>
  <si>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</si>
  <si>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</si>
  <si>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</si>
  <si>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</si>
  <si>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</si>
  <si>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</si>
  <si>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</si>
  <si>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</si>
  <si>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</si>
  <si>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</si>
  <si>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</si>
  <si>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</si>
  <si>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</si>
  <si>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</si>
  <si>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</si>
  <si>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</si>
  <si>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</si>
  <si>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</si>
  <si>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</si>
  <si>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</si>
  <si>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</si>
  <si>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</si>
  <si>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</si>
  <si>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</si>
  <si>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</si>
  <si>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</si>
  <si>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</si>
  <si>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</si>
  <si>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</si>
  <si>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</si>
  <si>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</si>
  <si>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</si>
  <si>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</si>
  <si>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</si>
  <si>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</si>
  <si>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</si>
  <si>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</si>
  <si>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</si>
  <si>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</si>
  <si>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</si>
  <si>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</si>
  <si>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</si>
  <si>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</si>
  <si>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</si>
  <si>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</si>
  <si>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</si>
  <si>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</si>
  <si>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</si>
  <si>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</si>
  <si>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</si>
  <si>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</si>
  <si>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</si>
  <si>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</si>
  <si>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</si>
  <si>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</si>
  <si>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</si>
  <si>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</si>
  <si>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</si>
  <si>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</si>
  <si>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</si>
  <si>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</si>
  <si>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</si>
  <si>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</si>
  <si>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</si>
  <si>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</si>
  <si>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</si>
  <si>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</si>
  <si>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</si>
  <si>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</si>
  <si>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</si>
  <si>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</si>
  <si>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</si>
  <si>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</si>
  <si>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</si>
  <si>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</si>
  <si>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</si>
  <si>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</si>
  <si>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</si>
  <si>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</si>
  <si>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</si>
  <si>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</si>
  <si>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</si>
  <si>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</si>
  <si>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</si>
  <si>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</si>
  <si>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</si>
  <si>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</si>
  <si>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</si>
  <si>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</si>
  <si>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</si>
  <si>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</si>
  <si>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</si>
  <si>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I. Neinvestiční dotace na VEŘEJNĚ PROSPĚŠNÉ PRÁCE (VPP) - dotace EU a SR - Úřad práce Šumperk</t>
  </si>
  <si>
    <t>Účelová neinvestiční dotace na VPP za 3/2022 - evropský podíl 82,38% (EU)</t>
  </si>
  <si>
    <t>Účelová neinvestiční dotace na VPP za 3/2022 - národní podíl 17,62% (SR)</t>
  </si>
  <si>
    <t>ROZPOČTOVÉ OPATŘENÍ aktuální</t>
  </si>
  <si>
    <t>¯</t>
  </si>
  <si>
    <t>RO č. 1/2022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</si>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</sst>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293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1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4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5" xfId="0" applyNumberFormat="1" applyFont="1" applyFill="1" applyBorder="1" applyAlignment="1" applyProtection="1">
      <alignment horizontal="center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horizontal="right"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>
      <alignment vertical="center" wrapText="1"/>
    </xf>
    <xf numFmtId="165" fontId="29" fillId="0" borderId="16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9" fillId="5" borderId="23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2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8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4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9" xfId="0" applyNumberFormat="1" applyFont="1" applyFill="1" applyBorder="1" applyAlignment="1">
      <alignment horizontal="right" vertical="center"/>
    </xf>
    <xf numFmtId="164" fontId="45" fillId="2" borderId="13" xfId="0" applyNumberFormat="1" applyFont="1" applyFill="1" applyBorder="1" applyAlignment="1">
      <alignment horizontal="right" vertical="center" wrapText="1"/>
    </xf>
    <xf numFmtId="164" fontId="68" fillId="10" borderId="37" xfId="0" applyNumberFormat="1" applyFont="1" applyFill="1" applyBorder="1" applyAlignment="1">
      <alignment vertical="center" wrapText="1"/>
    </xf>
    <xf numFmtId="49" fontId="11" fillId="4" borderId="6" xfId="0" applyNumberFormat="1" applyFont="1" applyFill="1" applyBorder="1" applyAlignment="1">
      <alignment horizontal="left" vertical="center"/>
    </xf>
    <xf numFmtId="164" fontId="64" fillId="4" borderId="7" xfId="0" applyNumberFormat="1" applyFont="1" applyFill="1" applyBorder="1" applyAlignment="1">
      <alignment horizontal="right" vertical="center"/>
    </xf>
    <xf numFmtId="49" fontId="11" fillId="4" borderId="42" xfId="0" applyNumberFormat="1" applyFont="1" applyFill="1" applyBorder="1" applyAlignment="1">
      <alignment horizontal="left" vertical="center"/>
    </xf>
    <xf numFmtId="164" fontId="64" fillId="4" borderId="24" xfId="0" applyNumberFormat="1" applyFont="1" applyFill="1" applyBorder="1" applyAlignment="1">
      <alignment horizontal="right" vertical="center"/>
    </xf>
    <xf numFmtId="164" fontId="45" fillId="4" borderId="43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2" xfId="3" applyNumberFormat="1" applyFont="1" applyFill="1" applyBorder="1" applyAlignment="1">
      <alignment horizontal="left" vertical="center" wrapText="1"/>
    </xf>
    <xf numFmtId="164" fontId="45" fillId="6" borderId="43" xfId="3" applyNumberFormat="1" applyFont="1" applyFill="1" applyBorder="1" applyAlignment="1">
      <alignment vertical="center"/>
    </xf>
    <xf numFmtId="49" fontId="11" fillId="4" borderId="47" xfId="0" applyNumberFormat="1" applyFont="1" applyFill="1" applyBorder="1" applyAlignment="1">
      <alignment horizontal="left" vertical="center"/>
    </xf>
    <xf numFmtId="164" fontId="64" fillId="4" borderId="48" xfId="0" applyNumberFormat="1" applyFont="1" applyFill="1" applyBorder="1" applyAlignment="1">
      <alignment horizontal="right" vertical="center"/>
    </xf>
    <xf numFmtId="164" fontId="45" fillId="4" borderId="49" xfId="0" applyNumberFormat="1" applyFont="1" applyFill="1" applyBorder="1" applyAlignment="1">
      <alignment horizontal="right" vertical="center"/>
    </xf>
    <xf numFmtId="164" fontId="63" fillId="10" borderId="45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7" xfId="0" applyNumberFormat="1" applyFont="1" applyFill="1" applyBorder="1" applyAlignment="1">
      <alignment horizontal="left" vertical="center" wrapText="1"/>
    </xf>
    <xf numFmtId="49" fontId="41" fillId="6" borderId="14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4" xfId="0" applyNumberFormat="1" applyFont="1" applyFill="1" applyBorder="1" applyAlignment="1">
      <alignment horizontal="center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2" xfId="0" applyNumberFormat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0" fontId="56" fillId="4" borderId="31" xfId="0" applyFont="1" applyFill="1" applyBorder="1" applyAlignment="1">
      <alignment horizontal="left" vertical="center" wrapText="1"/>
    </xf>
    <xf numFmtId="0" fontId="56" fillId="4" borderId="57" xfId="0" applyFont="1" applyFill="1" applyBorder="1" applyAlignment="1">
      <alignment horizontal="left" vertical="center" wrapText="1"/>
    </xf>
    <xf numFmtId="0" fontId="45" fillId="4" borderId="32" xfId="0" applyFont="1" applyFill="1" applyBorder="1" applyAlignment="1">
      <alignment horizontal="left" vertical="center" wrapText="1"/>
    </xf>
    <xf numFmtId="0" fontId="45" fillId="4" borderId="58" xfId="0" applyFont="1" applyFill="1" applyBorder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left" vertical="center" wrapText="1"/>
    </xf>
    <xf numFmtId="0" fontId="77" fillId="4" borderId="32" xfId="0" applyFont="1" applyFill="1" applyBorder="1" applyAlignment="1">
      <alignment vertical="center" wrapText="1"/>
    </xf>
    <xf numFmtId="0" fontId="77" fillId="4" borderId="58" xfId="0" applyFont="1" applyFill="1" applyBorder="1" applyAlignment="1">
      <alignment vertical="center" wrapText="1"/>
    </xf>
    <xf numFmtId="164" fontId="45" fillId="2" borderId="25" xfId="0" applyNumberFormat="1" applyFont="1" applyFill="1" applyBorder="1" applyAlignment="1">
      <alignment horizontal="right" vertical="center" wrapText="1"/>
    </xf>
    <xf numFmtId="2" fontId="53" fillId="4" borderId="19" xfId="0" applyNumberFormat="1" applyFont="1" applyFill="1" applyBorder="1" applyAlignment="1">
      <alignment vertical="center"/>
    </xf>
    <xf numFmtId="2" fontId="53" fillId="4" borderId="61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39" fillId="0" borderId="0" xfId="3" applyFont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56" fillId="4" borderId="35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71" xfId="2" applyFont="1" applyFill="1" applyBorder="1" applyAlignment="1">
      <alignment vertical="center"/>
    </xf>
    <xf numFmtId="0" fontId="83" fillId="4" borderId="71" xfId="2" applyFont="1" applyFill="1" applyBorder="1" applyAlignment="1">
      <alignment vertical="center"/>
    </xf>
    <xf numFmtId="0" fontId="84" fillId="4" borderId="71" xfId="2" applyFont="1" applyFill="1" applyBorder="1" applyAlignment="1">
      <alignment vertical="center"/>
    </xf>
    <xf numFmtId="3" fontId="27" fillId="6" borderId="25" xfId="0" applyNumberFormat="1" applyFont="1" applyFill="1" applyBorder="1" applyAlignment="1" applyProtection="1">
      <alignment horizontal="center" vertical="center" wrapText="1"/>
    </xf>
    <xf numFmtId="165" fontId="24" fillId="6" borderId="25" xfId="0" applyNumberFormat="1" applyFont="1" applyFill="1" applyBorder="1" applyAlignment="1" applyProtection="1">
      <alignment vertical="center" wrapText="1"/>
    </xf>
    <xf numFmtId="165" fontId="29" fillId="5" borderId="72" xfId="0" applyNumberFormat="1" applyFont="1" applyFill="1" applyBorder="1" applyAlignment="1" applyProtection="1">
      <alignment vertical="center" wrapText="1"/>
    </xf>
    <xf numFmtId="165" fontId="29" fillId="5" borderId="73" xfId="0" applyNumberFormat="1" applyFont="1" applyFill="1" applyBorder="1" applyAlignment="1" applyProtection="1">
      <alignment vertical="center" wrapText="1"/>
    </xf>
    <xf numFmtId="165" fontId="24" fillId="6" borderId="25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3" fillId="14" borderId="74" xfId="2" applyNumberFormat="1" applyFont="1" applyFill="1" applyBorder="1" applyAlignment="1">
      <alignment horizontal="center" vertical="center"/>
    </xf>
    <xf numFmtId="49" fontId="93" fillId="14" borderId="75" xfId="2" applyNumberFormat="1" applyFont="1" applyFill="1" applyBorder="1" applyAlignment="1">
      <alignment horizontal="center" vertical="center"/>
    </xf>
    <xf numFmtId="49" fontId="94" fillId="14" borderId="75" xfId="2" applyNumberFormat="1" applyFont="1" applyFill="1" applyBorder="1" applyAlignment="1">
      <alignment horizontal="center" vertical="center"/>
    </xf>
    <xf numFmtId="49" fontId="85" fillId="14" borderId="75" xfId="6" applyNumberFormat="1" applyFont="1" applyFill="1" applyBorder="1" applyAlignment="1">
      <alignment horizontal="center" vertical="center"/>
    </xf>
    <xf numFmtId="4" fontId="85" fillId="14" borderId="75" xfId="6" applyNumberFormat="1" applyFont="1" applyFill="1" applyBorder="1" applyAlignment="1">
      <alignment horizontal="center" vertical="center"/>
    </xf>
    <xf numFmtId="0" fontId="85" fillId="14" borderId="76" xfId="6" applyFont="1" applyFill="1" applyBorder="1" applyAlignment="1">
      <alignment vertical="center"/>
    </xf>
    <xf numFmtId="49" fontId="95" fillId="0" borderId="77" xfId="2" applyNumberFormat="1" applyFont="1" applyFill="1" applyBorder="1" applyAlignment="1">
      <alignment horizontal="center" vertical="center"/>
    </xf>
    <xf numFmtId="49" fontId="95" fillId="0" borderId="78" xfId="2" applyNumberFormat="1" applyFont="1" applyBorder="1" applyAlignment="1">
      <alignment horizontal="center" vertical="center"/>
    </xf>
    <xf numFmtId="49" fontId="96" fillId="0" borderId="78" xfId="2" applyNumberFormat="1" applyFont="1" applyBorder="1" applyAlignment="1">
      <alignment horizontal="center" vertical="center"/>
    </xf>
    <xf numFmtId="49" fontId="96" fillId="0" borderId="79" xfId="2" applyNumberFormat="1" applyFont="1" applyBorder="1" applyAlignment="1">
      <alignment horizontal="center" vertical="center"/>
    </xf>
    <xf numFmtId="49" fontId="98" fillId="0" borderId="80" xfId="7" applyNumberFormat="1" applyFont="1" applyBorder="1"/>
    <xf numFmtId="49" fontId="98" fillId="0" borderId="78" xfId="7" applyNumberFormat="1" applyFont="1" applyBorder="1"/>
    <xf numFmtId="49" fontId="98" fillId="0" borderId="78" xfId="6" applyNumberFormat="1" applyFont="1" applyBorder="1" applyAlignment="1">
      <alignment horizontal="center" vertical="center"/>
    </xf>
    <xf numFmtId="4" fontId="98" fillId="0" borderId="78" xfId="6" applyNumberFormat="1" applyFont="1" applyBorder="1" applyAlignment="1">
      <alignment vertical="center"/>
    </xf>
    <xf numFmtId="49" fontId="98" fillId="0" borderId="81" xfId="7" applyNumberFormat="1" applyFont="1" applyBorder="1"/>
    <xf numFmtId="49" fontId="95" fillId="0" borderId="82" xfId="2" applyNumberFormat="1" applyFont="1" applyFill="1" applyBorder="1" applyAlignment="1">
      <alignment horizontal="center" vertical="center"/>
    </xf>
    <xf numFmtId="49" fontId="95" fillId="0" borderId="83" xfId="2" applyNumberFormat="1" applyFont="1" applyBorder="1" applyAlignment="1">
      <alignment horizontal="center" vertical="center"/>
    </xf>
    <xf numFmtId="49" fontId="98" fillId="0" borderId="84" xfId="7" applyNumberFormat="1" applyFont="1" applyBorder="1"/>
    <xf numFmtId="49" fontId="95" fillId="0" borderId="85" xfId="2" applyNumberFormat="1" applyFont="1" applyFill="1" applyBorder="1" applyAlignment="1">
      <alignment horizontal="center" vertical="center"/>
    </xf>
    <xf numFmtId="49" fontId="95" fillId="0" borderId="86" xfId="2" applyNumberFormat="1" applyFont="1" applyBorder="1" applyAlignment="1">
      <alignment horizontal="center" vertical="center"/>
    </xf>
    <xf numFmtId="49" fontId="98" fillId="0" borderId="83" xfId="7" applyNumberFormat="1" applyFont="1" applyBorder="1"/>
    <xf numFmtId="49" fontId="95" fillId="0" borderId="87" xfId="2" applyNumberFormat="1" applyFont="1" applyFill="1" applyBorder="1" applyAlignment="1">
      <alignment horizontal="center" vertical="center"/>
    </xf>
    <xf numFmtId="49" fontId="95" fillId="0" borderId="80" xfId="2" applyNumberFormat="1" applyFont="1" applyBorder="1" applyAlignment="1">
      <alignment horizontal="center" vertical="center"/>
    </xf>
    <xf numFmtId="49" fontId="96" fillId="0" borderId="80" xfId="2" applyNumberFormat="1" applyFont="1" applyBorder="1" applyAlignment="1">
      <alignment horizontal="center" vertical="center"/>
    </xf>
    <xf numFmtId="49" fontId="96" fillId="0" borderId="88" xfId="2" applyNumberFormat="1" applyFont="1" applyBorder="1" applyAlignment="1">
      <alignment horizontal="center" vertical="center"/>
    </xf>
    <xf numFmtId="49" fontId="98" fillId="0" borderId="80" xfId="6" applyNumberFormat="1" applyFont="1" applyBorder="1" applyAlignment="1">
      <alignment horizontal="center" vertical="center"/>
    </xf>
    <xf numFmtId="4" fontId="98" fillId="0" borderId="80" xfId="6" applyNumberFormat="1" applyFont="1" applyBorder="1" applyAlignment="1">
      <alignment vertical="center"/>
    </xf>
    <xf numFmtId="49" fontId="98" fillId="0" borderId="89" xfId="7" applyNumberFormat="1" applyFont="1" applyBorder="1"/>
    <xf numFmtId="49" fontId="96" fillId="0" borderId="86" xfId="2" applyNumberFormat="1" applyFont="1" applyBorder="1" applyAlignment="1">
      <alignment horizontal="center" vertical="center"/>
    </xf>
    <xf numFmtId="49" fontId="96" fillId="0" borderId="90" xfId="2" applyNumberFormat="1" applyFont="1" applyBorder="1" applyAlignment="1">
      <alignment horizontal="center" vertical="center"/>
    </xf>
    <xf numFmtId="49" fontId="98" fillId="0" borderId="86" xfId="6" applyNumberFormat="1" applyFont="1" applyBorder="1" applyAlignment="1">
      <alignment horizontal="center" vertical="center"/>
    </xf>
    <xf numFmtId="4" fontId="98" fillId="0" borderId="86" xfId="6" applyNumberFormat="1" applyFont="1" applyBorder="1" applyAlignment="1">
      <alignment vertical="center"/>
    </xf>
    <xf numFmtId="4" fontId="35" fillId="14" borderId="75" xfId="6" applyNumberFormat="1" applyFont="1" applyFill="1" applyBorder="1" applyAlignment="1">
      <alignment vertical="center"/>
    </xf>
    <xf numFmtId="0" fontId="35" fillId="14" borderId="76" xfId="6" applyFont="1" applyFill="1" applyBorder="1" applyAlignment="1">
      <alignment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72" xfId="0" applyNumberFormat="1" applyFont="1" applyBorder="1" applyAlignment="1">
      <alignment horizontal="center" vertical="center" wrapText="1"/>
    </xf>
    <xf numFmtId="164" fontId="100" fillId="0" borderId="93" xfId="0" applyNumberFormat="1" applyFont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5" xfId="0" applyNumberFormat="1" applyFont="1" applyBorder="1"/>
    <xf numFmtId="164" fontId="63" fillId="10" borderId="99" xfId="0" applyNumberFormat="1" applyFont="1" applyFill="1" applyBorder="1" applyAlignment="1">
      <alignment vertical="center" wrapText="1"/>
    </xf>
    <xf numFmtId="0" fontId="77" fillId="4" borderId="36" xfId="0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9" fillId="15" borderId="25" xfId="0" applyNumberFormat="1" applyFont="1" applyFill="1" applyBorder="1"/>
    <xf numFmtId="164" fontId="63" fillId="10" borderId="91" xfId="0" applyNumberFormat="1" applyFont="1" applyFill="1" applyBorder="1" applyAlignment="1">
      <alignment vertical="center" wrapText="1"/>
    </xf>
    <xf numFmtId="164" fontId="63" fillId="10" borderId="68" xfId="0" applyNumberFormat="1" applyFont="1" applyFill="1" applyBorder="1" applyAlignment="1">
      <alignment vertical="center" wrapText="1"/>
    </xf>
    <xf numFmtId="164" fontId="56" fillId="4" borderId="103" xfId="0" applyNumberFormat="1" applyFont="1" applyFill="1" applyBorder="1" applyAlignment="1">
      <alignment vertical="center"/>
    </xf>
    <xf numFmtId="164" fontId="59" fillId="15" borderId="17" xfId="0" applyNumberFormat="1" applyFont="1" applyFill="1" applyBorder="1"/>
    <xf numFmtId="164" fontId="59" fillId="0" borderId="104" xfId="0" applyNumberFormat="1" applyFont="1" applyBorder="1"/>
    <xf numFmtId="164" fontId="56" fillId="4" borderId="66" xfId="0" applyNumberFormat="1" applyFont="1" applyFill="1" applyBorder="1" applyAlignment="1">
      <alignment vertical="center"/>
    </xf>
    <xf numFmtId="164" fontId="59" fillId="15" borderId="20" xfId="0" applyNumberFormat="1" applyFont="1" applyFill="1" applyBorder="1"/>
    <xf numFmtId="164" fontId="56" fillId="4" borderId="67" xfId="0" applyNumberFormat="1" applyFont="1" applyFill="1" applyBorder="1" applyAlignment="1">
      <alignment vertical="center"/>
    </xf>
    <xf numFmtId="164" fontId="45" fillId="12" borderId="68" xfId="0" applyNumberFormat="1" applyFont="1" applyFill="1" applyBorder="1" applyAlignment="1">
      <alignment vertical="center"/>
    </xf>
    <xf numFmtId="164" fontId="45" fillId="12" borderId="44" xfId="0" applyNumberFormat="1" applyFont="1" applyFill="1" applyBorder="1" applyAlignment="1">
      <alignment vertical="center"/>
    </xf>
    <xf numFmtId="164" fontId="45" fillId="12" borderId="100" xfId="0" applyNumberFormat="1" applyFont="1" applyFill="1" applyBorder="1" applyAlignment="1">
      <alignment vertical="center"/>
    </xf>
    <xf numFmtId="164" fontId="0" fillId="15" borderId="94" xfId="0" applyNumberFormat="1" applyFill="1" applyBorder="1"/>
    <xf numFmtId="164" fontId="0" fillId="15" borderId="20" xfId="0" applyNumberFormat="1" applyFill="1" applyBorder="1"/>
    <xf numFmtId="164" fontId="0" fillId="0" borderId="95" xfId="0" applyNumberFormat="1" applyBorder="1"/>
    <xf numFmtId="164" fontId="0" fillId="15" borderId="106" xfId="0" applyNumberFormat="1" applyFill="1" applyBorder="1"/>
    <xf numFmtId="164" fontId="0" fillId="0" borderId="72" xfId="0" applyNumberFormat="1" applyBorder="1"/>
    <xf numFmtId="164" fontId="0" fillId="0" borderId="104" xfId="0" applyNumberFormat="1" applyBorder="1"/>
    <xf numFmtId="164" fontId="61" fillId="0" borderId="72" xfId="0" applyNumberFormat="1" applyFont="1" applyBorder="1"/>
    <xf numFmtId="164" fontId="61" fillId="0" borderId="95" xfId="0" applyNumberFormat="1" applyFont="1" applyBorder="1"/>
    <xf numFmtId="164" fontId="61" fillId="0" borderId="104" xfId="0" applyNumberFormat="1" applyFont="1" applyBorder="1"/>
    <xf numFmtId="164" fontId="60" fillId="0" borderId="25" xfId="0" applyNumberFormat="1" applyFont="1" applyBorder="1"/>
    <xf numFmtId="164" fontId="60" fillId="0" borderId="105" xfId="0" applyNumberFormat="1" applyFont="1" applyBorder="1"/>
    <xf numFmtId="0" fontId="0" fillId="0" borderId="107" xfId="0" applyBorder="1"/>
    <xf numFmtId="164" fontId="0" fillId="0" borderId="107" xfId="0" applyNumberFormat="1" applyBorder="1"/>
    <xf numFmtId="49" fontId="40" fillId="11" borderId="31" xfId="3" applyNumberFormat="1" applyFont="1" applyFill="1" applyBorder="1" applyAlignment="1">
      <alignment horizontal="left" vertical="center" wrapText="1"/>
    </xf>
    <xf numFmtId="49" fontId="41" fillId="11" borderId="32" xfId="3" applyNumberFormat="1" applyFont="1" applyFill="1" applyBorder="1" applyAlignment="1">
      <alignment vertical="center" wrapText="1"/>
    </xf>
    <xf numFmtId="164" fontId="40" fillId="11" borderId="32" xfId="3" applyNumberFormat="1" applyFont="1" applyFill="1" applyBorder="1" applyAlignment="1">
      <alignment vertical="center" wrapText="1"/>
    </xf>
    <xf numFmtId="164" fontId="64" fillId="11" borderId="32" xfId="3" applyNumberFormat="1" applyFont="1" applyFill="1" applyBorder="1" applyAlignment="1">
      <alignment vertical="center" wrapText="1"/>
    </xf>
    <xf numFmtId="164" fontId="45" fillId="11" borderId="3" xfId="3" applyNumberFormat="1" applyFont="1" applyFill="1" applyBorder="1" applyAlignment="1">
      <alignment vertical="center"/>
    </xf>
    <xf numFmtId="2" fontId="3" fillId="2" borderId="110" xfId="0" applyNumberFormat="1" applyFont="1" applyFill="1" applyBorder="1" applyAlignment="1">
      <alignment horizontal="left" vertical="center" wrapText="1"/>
    </xf>
    <xf numFmtId="2" fontId="52" fillId="2" borderId="111" xfId="0" applyNumberFormat="1" applyFont="1" applyFill="1" applyBorder="1" applyAlignment="1">
      <alignment horizontal="left" vertical="center" wrapText="1"/>
    </xf>
    <xf numFmtId="164" fontId="4" fillId="2" borderId="111" xfId="0" applyNumberFormat="1" applyFont="1" applyFill="1" applyBorder="1" applyAlignment="1">
      <alignment horizontal="right" vertical="center" wrapText="1"/>
    </xf>
    <xf numFmtId="164" fontId="5" fillId="2" borderId="112" xfId="0" applyNumberFormat="1" applyFont="1" applyFill="1" applyBorder="1" applyAlignment="1">
      <alignment horizontal="right" vertical="center" wrapText="1"/>
    </xf>
    <xf numFmtId="164" fontId="67" fillId="9" borderId="39" xfId="1" applyNumberFormat="1" applyFont="1" applyFill="1" applyBorder="1" applyAlignment="1">
      <alignment horizontal="right" vertical="center"/>
    </xf>
    <xf numFmtId="164" fontId="45" fillId="9" borderId="5" xfId="1" applyNumberFormat="1" applyFont="1" applyFill="1" applyBorder="1" applyAlignment="1">
      <alignment horizontal="right" vertical="center"/>
    </xf>
    <xf numFmtId="49" fontId="40" fillId="6" borderId="28" xfId="3" applyNumberFormat="1" applyFont="1" applyFill="1" applyBorder="1" applyAlignment="1">
      <alignment horizontal="left" vertical="center" wrapText="1"/>
    </xf>
    <xf numFmtId="49" fontId="41" fillId="6" borderId="29" xfId="3" applyNumberFormat="1" applyFont="1" applyFill="1" applyBorder="1" applyAlignment="1">
      <alignment vertical="center" wrapText="1"/>
    </xf>
    <xf numFmtId="164" fontId="66" fillId="6" borderId="29" xfId="3" applyNumberFormat="1" applyFont="1" applyFill="1" applyBorder="1" applyAlignment="1">
      <alignment vertical="center" wrapText="1"/>
    </xf>
    <xf numFmtId="164" fontId="45" fillId="6" borderId="30" xfId="3" applyNumberFormat="1" applyFont="1" applyFill="1" applyBorder="1" applyAlignment="1">
      <alignment vertical="center"/>
    </xf>
    <xf numFmtId="49" fontId="40" fillId="7" borderId="57" xfId="3" applyNumberFormat="1" applyFont="1" applyFill="1" applyBorder="1" applyAlignment="1">
      <alignment horizontal="left" vertical="center" wrapText="1"/>
    </xf>
    <xf numFmtId="49" fontId="41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horizontal="right" vertical="center" wrapText="1"/>
    </xf>
    <xf numFmtId="164" fontId="37" fillId="7" borderId="109" xfId="3" applyNumberFormat="1" applyFont="1" applyFill="1" applyBorder="1" applyAlignment="1">
      <alignment vertical="center"/>
    </xf>
    <xf numFmtId="164" fontId="5" fillId="2" borderId="113" xfId="0" applyNumberFormat="1" applyFont="1" applyFill="1" applyBorder="1" applyAlignment="1">
      <alignment horizontal="center" vertical="center" wrapText="1"/>
    </xf>
    <xf numFmtId="164" fontId="5" fillId="2" borderId="114" xfId="0" applyNumberFormat="1" applyFont="1" applyFill="1" applyBorder="1" applyAlignment="1">
      <alignment horizontal="center" vertical="center" wrapText="1"/>
    </xf>
    <xf numFmtId="164" fontId="5" fillId="2" borderId="116" xfId="0" applyNumberFormat="1" applyFont="1" applyFill="1" applyBorder="1" applyAlignment="1">
      <alignment horizontal="center" vertical="center" wrapText="1"/>
    </xf>
    <xf numFmtId="164" fontId="101" fillId="15" borderId="118" xfId="1" applyNumberFormat="1" applyFont="1" applyFill="1" applyBorder="1" applyAlignment="1">
      <alignment vertical="center"/>
    </xf>
    <xf numFmtId="164" fontId="101" fillId="0" borderId="119" xfId="1" applyNumberFormat="1" applyFont="1" applyBorder="1" applyAlignment="1">
      <alignment vertical="center"/>
    </xf>
    <xf numFmtId="164" fontId="101" fillId="0" borderId="120" xfId="1" applyNumberFormat="1" applyFont="1" applyBorder="1" applyAlignment="1">
      <alignment vertical="center"/>
    </xf>
    <xf numFmtId="164" fontId="101" fillId="15" borderId="92" xfId="1" applyNumberFormat="1" applyFont="1" applyFill="1" applyBorder="1" applyAlignment="1">
      <alignment vertical="center"/>
    </xf>
    <xf numFmtId="164" fontId="101" fillId="0" borderId="117" xfId="1" applyNumberFormat="1" applyFont="1" applyBorder="1" applyAlignment="1">
      <alignment vertical="center"/>
    </xf>
    <xf numFmtId="164" fontId="101" fillId="0" borderId="115" xfId="1" applyNumberFormat="1" applyFont="1" applyBorder="1" applyAlignment="1">
      <alignment vertical="center"/>
    </xf>
    <xf numFmtId="164" fontId="101" fillId="15" borderId="121" xfId="1" applyNumberFormat="1" applyFont="1" applyFill="1" applyBorder="1" applyAlignment="1">
      <alignment vertical="center"/>
    </xf>
    <xf numFmtId="164" fontId="101" fillId="0" borderId="122" xfId="1" applyNumberFormat="1" applyFont="1" applyBorder="1" applyAlignment="1">
      <alignment vertical="center"/>
    </xf>
    <xf numFmtId="164" fontId="101" fillId="0" borderId="123" xfId="1" applyNumberFormat="1" applyFont="1" applyBorder="1" applyAlignment="1">
      <alignment vertical="center"/>
    </xf>
    <xf numFmtId="164" fontId="45" fillId="9" borderId="124" xfId="1" applyNumberFormat="1" applyFont="1" applyFill="1" applyBorder="1" applyAlignment="1">
      <alignment horizontal="right" vertical="center"/>
    </xf>
    <xf numFmtId="164" fontId="45" fillId="9" borderId="108" xfId="1" applyNumberFormat="1" applyFont="1" applyFill="1" applyBorder="1" applyAlignment="1">
      <alignment horizontal="right" vertical="center"/>
    </xf>
    <xf numFmtId="164" fontId="45" fillId="9" borderId="125" xfId="1" applyNumberFormat="1" applyFont="1" applyFill="1" applyBorder="1" applyAlignment="1">
      <alignment horizontal="right" vertical="center"/>
    </xf>
    <xf numFmtId="165" fontId="7" fillId="13" borderId="126" xfId="2" applyNumberFormat="1" applyFont="1" applyFill="1" applyBorder="1" applyAlignment="1">
      <alignment vertical="center" wrapText="1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8" fillId="5" borderId="18" xfId="0" applyFont="1" applyFill="1" applyBorder="1" applyAlignment="1" applyProtection="1">
      <alignment horizontal="left" vertical="center" wrapText="1"/>
    </xf>
    <xf numFmtId="0" fontId="28" fillId="6" borderId="15" xfId="0" applyFont="1" applyFill="1" applyBorder="1" applyAlignment="1" applyProtection="1">
      <alignment horizontal="left" vertical="center" wrapText="1"/>
    </xf>
    <xf numFmtId="0" fontId="21" fillId="5" borderId="14" xfId="0" applyFont="1" applyFill="1" applyBorder="1" applyAlignment="1" applyProtection="1">
      <alignment horizontal="justify" vertical="center"/>
    </xf>
    <xf numFmtId="0" fontId="24" fillId="6" borderId="15" xfId="0" applyFont="1" applyFill="1" applyBorder="1" applyAlignment="1" applyProtection="1">
      <alignment horizontal="left" vertical="center" wrapText="1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6" borderId="15" xfId="0" applyFont="1" applyFill="1" applyBorder="1" applyAlignment="1" applyProtection="1">
      <alignment horizontal="left" vertical="center"/>
    </xf>
    <xf numFmtId="0" fontId="21" fillId="0" borderId="14" xfId="0" applyFont="1" applyFill="1" applyBorder="1" applyAlignment="1" applyProtection="1">
      <alignment horizontal="justify" vertical="center"/>
    </xf>
    <xf numFmtId="0" fontId="18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horizontal="justify" vertical="center"/>
    </xf>
    <xf numFmtId="0" fontId="28" fillId="5" borderId="22" xfId="0" applyFont="1" applyFill="1" applyBorder="1" applyAlignment="1" applyProtection="1">
      <alignment horizontal="left" vertical="center"/>
    </xf>
    <xf numFmtId="0" fontId="28" fillId="5" borderId="23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49" fontId="94" fillId="14" borderId="74" xfId="2" applyNumberFormat="1" applyFont="1" applyFill="1" applyBorder="1" applyAlignment="1">
      <alignment horizontal="left" vertical="center"/>
    </xf>
    <xf numFmtId="2" fontId="53" fillId="4" borderId="19" xfId="0" applyNumberFormat="1" applyFont="1" applyFill="1" applyBorder="1" applyAlignment="1">
      <alignment horizontal="left" vertical="center"/>
    </xf>
    <xf numFmtId="2" fontId="53" fillId="4" borderId="61" xfId="0" applyNumberFormat="1" applyFont="1" applyFill="1" applyBorder="1" applyAlignment="1">
      <alignment horizontal="left" vertical="center"/>
    </xf>
    <xf numFmtId="2" fontId="4" fillId="2" borderId="26" xfId="0" applyNumberFormat="1" applyFont="1" applyFill="1" applyBorder="1" applyAlignment="1">
      <alignment horizontal="center" vertical="center" wrapText="1"/>
    </xf>
    <xf numFmtId="2" fontId="4" fillId="2" borderId="27" xfId="0" applyNumberFormat="1" applyFont="1" applyFill="1" applyBorder="1" applyAlignment="1">
      <alignment horizontal="center" vertical="center" wrapText="1"/>
    </xf>
    <xf numFmtId="2" fontId="53" fillId="4" borderId="55" xfId="0" applyNumberFormat="1" applyFont="1" applyFill="1" applyBorder="1" applyAlignment="1">
      <alignment horizontal="left" vertical="center"/>
    </xf>
    <xf numFmtId="2" fontId="53" fillId="4" borderId="60" xfId="0" applyNumberFormat="1" applyFont="1" applyFill="1" applyBorder="1" applyAlignment="1">
      <alignment horizontal="left" vertical="center"/>
    </xf>
    <xf numFmtId="164" fontId="39" fillId="8" borderId="15" xfId="3" applyNumberFormat="1" applyFont="1" applyFill="1" applyBorder="1" applyAlignment="1">
      <alignment horizontal="right" vertical="center" wrapText="1"/>
    </xf>
    <xf numFmtId="164" fontId="39" fillId="8" borderId="46" xfId="3" applyNumberFormat="1" applyFont="1" applyFill="1" applyBorder="1" applyAlignment="1">
      <alignment horizontal="right" vertical="center" wrapText="1"/>
    </xf>
    <xf numFmtId="2" fontId="102" fillId="0" borderId="0" xfId="0" applyNumberFormat="1" applyFont="1" applyBorder="1" applyAlignment="1">
      <alignment horizontal="left"/>
    </xf>
    <xf numFmtId="2" fontId="102" fillId="0" borderId="96" xfId="0" applyNumberFormat="1" applyFont="1" applyBorder="1" applyAlignment="1">
      <alignment horizontal="left"/>
    </xf>
    <xf numFmtId="2" fontId="102" fillId="0" borderId="97" xfId="0" applyNumberFormat="1" applyFont="1" applyBorder="1" applyAlignment="1">
      <alignment horizontal="left"/>
    </xf>
    <xf numFmtId="2" fontId="102" fillId="0" borderId="98" xfId="0" applyNumberFormat="1" applyFont="1" applyBorder="1" applyAlignment="1">
      <alignment horizontal="left"/>
    </xf>
    <xf numFmtId="2" fontId="53" fillId="4" borderId="56" xfId="0" applyNumberFormat="1" applyFont="1" applyFill="1" applyBorder="1" applyAlignment="1">
      <alignment horizontal="left" vertical="center"/>
    </xf>
    <xf numFmtId="2" fontId="53" fillId="4" borderId="62" xfId="0" applyNumberFormat="1" applyFont="1" applyFill="1" applyBorder="1" applyAlignment="1">
      <alignment horizontal="left" vertical="center"/>
    </xf>
    <xf numFmtId="0" fontId="62" fillId="10" borderId="44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62" fillId="4" borderId="70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0" fontId="64" fillId="4" borderId="63" xfId="0" applyFont="1" applyFill="1" applyBorder="1" applyAlignment="1">
      <alignment horizontal="left" vertical="center" wrapText="1"/>
    </xf>
    <xf numFmtId="0" fontId="64" fillId="4" borderId="2" xfId="0" applyFont="1" applyFill="1" applyBorder="1" applyAlignment="1">
      <alignment horizontal="left" vertical="center" wrapText="1"/>
    </xf>
    <xf numFmtId="0" fontId="64" fillId="4" borderId="69" xfId="0" applyFont="1" applyFill="1" applyBorder="1" applyAlignment="1">
      <alignment horizontal="left" vertical="center" wrapText="1"/>
    </xf>
    <xf numFmtId="2" fontId="59" fillId="0" borderId="107" xfId="0" applyNumberFormat="1" applyFont="1" applyBorder="1" applyAlignment="1">
      <alignment horizontal="left" vertical="center"/>
    </xf>
    <xf numFmtId="49" fontId="40" fillId="6" borderId="65" xfId="3" applyNumberFormat="1" applyFont="1" applyFill="1" applyBorder="1" applyAlignment="1">
      <alignment horizontal="left" vertical="center" wrapText="1"/>
    </xf>
    <xf numFmtId="49" fontId="40" fillId="6" borderId="59" xfId="3" applyNumberFormat="1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0" fontId="64" fillId="4" borderId="101" xfId="0" applyFont="1" applyFill="1" applyBorder="1" applyAlignment="1">
      <alignment horizontal="left" vertical="center" wrapText="1"/>
    </xf>
    <xf numFmtId="0" fontId="64" fillId="4" borderId="102" xfId="0" applyFont="1" applyFill="1" applyBorder="1" applyAlignment="1">
      <alignment horizontal="left" vertical="center" wrapText="1"/>
    </xf>
    <xf numFmtId="0" fontId="56" fillId="4" borderId="33" xfId="0" applyFont="1" applyFill="1" applyBorder="1" applyAlignment="1">
      <alignment horizontal="left" vertical="center" wrapText="1"/>
    </xf>
    <xf numFmtId="0" fontId="56" fillId="4" borderId="35" xfId="0" applyFont="1" applyFill="1" applyBorder="1" applyAlignment="1">
      <alignment horizontal="left" vertical="center" wrapText="1"/>
    </xf>
    <xf numFmtId="0" fontId="45" fillId="4" borderId="34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0" fontId="64" fillId="3" borderId="63" xfId="2" applyFont="1" applyFill="1" applyBorder="1" applyAlignment="1">
      <alignment horizontal="left" vertical="center" wrapText="1"/>
    </xf>
    <xf numFmtId="0" fontId="64" fillId="3" borderId="2" xfId="2" applyFont="1" applyFill="1" applyBorder="1" applyAlignment="1">
      <alignment horizontal="left" vertical="center" wrapText="1"/>
    </xf>
    <xf numFmtId="0" fontId="64" fillId="3" borderId="69" xfId="2" applyFont="1" applyFill="1" applyBorder="1" applyAlignment="1">
      <alignment horizontal="left" vertical="center" wrapText="1"/>
    </xf>
    <xf numFmtId="0" fontId="64" fillId="4" borderId="64" xfId="0" applyFont="1" applyFill="1" applyBorder="1" applyAlignment="1">
      <alignment horizontal="left" vertical="center" wrapText="1"/>
    </xf>
    <xf numFmtId="0" fontId="64" fillId="4" borderId="4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2" fontId="4" fillId="2" borderId="111" xfId="0" applyNumberFormat="1" applyFont="1" applyFill="1" applyBorder="1" applyAlignment="1">
      <alignment horizontal="center" vertical="center" wrapText="1"/>
    </xf>
    <xf numFmtId="49" fontId="40" fillId="6" borderId="29" xfId="3" applyNumberFormat="1" applyFont="1" applyFill="1" applyBorder="1" applyAlignment="1">
      <alignment horizontal="left" vertical="center" wrapText="1"/>
    </xf>
    <xf numFmtId="49" fontId="40" fillId="11" borderId="32" xfId="3" applyNumberFormat="1" applyFont="1" applyFill="1" applyBorder="1" applyAlignment="1">
      <alignment horizontal="left" vertical="center" wrapText="1"/>
    </xf>
    <xf numFmtId="49" fontId="44" fillId="7" borderId="58" xfId="3" applyNumberFormat="1" applyFont="1" applyFill="1" applyBorder="1" applyAlignment="1">
      <alignment horizontal="left" vertical="center" wrapText="1"/>
    </xf>
    <xf numFmtId="0" fontId="55" fillId="9" borderId="38" xfId="1" applyFont="1" applyFill="1" applyBorder="1" applyAlignment="1">
      <alignment horizontal="left" vertical="center"/>
    </xf>
    <xf numFmtId="0" fontId="55" fillId="9" borderId="39" xfId="1" applyFont="1" applyFill="1" applyBorder="1" applyAlignment="1">
      <alignment horizontal="left" vertical="center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A14" sqref="A14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14" customFormat="1" x14ac:dyDescent="0.25">
      <c r="A1" s="6"/>
      <c r="B1" s="6"/>
      <c r="C1" s="6"/>
      <c r="D1" s="6"/>
      <c r="E1" s="7"/>
    </row>
    <row r="2" spans="1:5" s="114" customFormat="1" ht="21" customHeight="1" x14ac:dyDescent="0.25">
      <c r="A2" s="8" t="s">
        <v>24</v>
      </c>
      <c r="B2" s="9"/>
      <c r="C2" s="9"/>
      <c r="D2" s="9"/>
      <c r="E2" s="10"/>
    </row>
    <row r="3" spans="1:5" s="115" customFormat="1" ht="15.75" customHeight="1" x14ac:dyDescent="0.25">
      <c r="A3" s="11"/>
      <c r="B3" s="6"/>
      <c r="C3" s="6"/>
      <c r="D3" s="6"/>
      <c r="E3" s="7"/>
    </row>
    <row r="4" spans="1:5" s="115" customFormat="1" ht="15.75" customHeight="1" x14ac:dyDescent="0.25">
      <c r="A4" s="244" t="s">
        <v>25</v>
      </c>
      <c r="B4" s="244"/>
      <c r="C4" s="244"/>
      <c r="D4" s="244"/>
      <c r="E4" s="7"/>
    </row>
    <row r="5" spans="1:5" s="115" customFormat="1" ht="15.75" customHeight="1" x14ac:dyDescent="0.25">
      <c r="A5" s="12" t="s">
        <v>152</v>
      </c>
      <c r="B5" s="6"/>
      <c r="C5" s="6"/>
      <c r="D5" s="6"/>
      <c r="E5" s="7">
        <v>68000000</v>
      </c>
    </row>
    <row r="6" spans="1:5" s="115" customFormat="1" ht="15.75" customHeight="1" x14ac:dyDescent="0.25">
      <c r="A6" s="102" t="s">
        <v>111</v>
      </c>
      <c r="B6" s="103"/>
      <c r="C6" s="103"/>
      <c r="D6" s="103"/>
      <c r="E6" s="104">
        <f>SUM(E8:E9)</f>
        <v>15483</v>
      </c>
    </row>
    <row r="7" spans="1:5" s="115" customFormat="1" ht="15.75" customHeight="1" x14ac:dyDescent="0.25">
      <c r="A7" s="235" t="s">
        <v>112</v>
      </c>
      <c r="B7" s="235"/>
      <c r="C7" s="235"/>
      <c r="D7" s="235"/>
      <c r="E7" s="105"/>
    </row>
    <row r="8" spans="1:5" s="115" customFormat="1" ht="15.75" customHeight="1" x14ac:dyDescent="0.25">
      <c r="A8" s="236" t="s">
        <v>113</v>
      </c>
      <c r="B8" s="236"/>
      <c r="C8" s="236"/>
      <c r="D8" s="236"/>
      <c r="E8" s="104">
        <v>15483</v>
      </c>
    </row>
    <row r="9" spans="1:5" s="115" customFormat="1" ht="15.75" customHeight="1" thickBot="1" x14ac:dyDescent="0.3">
      <c r="A9" s="106" t="s">
        <v>114</v>
      </c>
      <c r="B9" s="107"/>
      <c r="C9" s="107"/>
      <c r="D9" s="108"/>
      <c r="E9" s="104">
        <v>0</v>
      </c>
    </row>
    <row r="10" spans="1:5" s="115" customFormat="1" ht="15.75" customHeight="1" x14ac:dyDescent="0.25">
      <c r="A10" s="243" t="s">
        <v>26</v>
      </c>
      <c r="B10" s="243"/>
      <c r="C10" s="243"/>
      <c r="D10" s="243"/>
      <c r="E10" s="13">
        <f>SUM(E5:E6)</f>
        <v>68015483</v>
      </c>
    </row>
    <row r="11" spans="1:5" s="115" customFormat="1" ht="15.75" customHeight="1" x14ac:dyDescent="0.25">
      <c r="A11" s="14"/>
      <c r="B11" s="6"/>
      <c r="C11" s="6"/>
      <c r="D11" s="6"/>
      <c r="E11" s="7"/>
    </row>
    <row r="12" spans="1:5" s="115" customFormat="1" ht="15.75" customHeight="1" x14ac:dyDescent="0.25">
      <c r="A12" s="244" t="s">
        <v>27</v>
      </c>
      <c r="B12" s="244"/>
      <c r="C12" s="244"/>
      <c r="D12" s="244"/>
      <c r="E12" s="7"/>
    </row>
    <row r="13" spans="1:5" s="115" customFormat="1" ht="15.75" customHeight="1" x14ac:dyDescent="0.25">
      <c r="A13" s="12" t="s">
        <v>152</v>
      </c>
      <c r="B13" s="6"/>
      <c r="C13" s="6"/>
      <c r="D13" s="6"/>
      <c r="E13" s="7">
        <v>88436849.400000006</v>
      </c>
    </row>
    <row r="14" spans="1:5" s="115" customFormat="1" ht="15.75" customHeight="1" x14ac:dyDescent="0.25">
      <c r="A14" s="102" t="s">
        <v>111</v>
      </c>
      <c r="B14" s="103"/>
      <c r="C14" s="103"/>
      <c r="D14" s="103"/>
      <c r="E14" s="104">
        <f>SUM(E16:E17)</f>
        <v>15483</v>
      </c>
    </row>
    <row r="15" spans="1:5" s="115" customFormat="1" ht="15.75" customHeight="1" x14ac:dyDescent="0.25">
      <c r="A15" s="235" t="s">
        <v>112</v>
      </c>
      <c r="B15" s="235"/>
      <c r="C15" s="235"/>
      <c r="D15" s="235"/>
      <c r="E15" s="105"/>
    </row>
    <row r="16" spans="1:5" s="115" customFormat="1" ht="15.75" customHeight="1" x14ac:dyDescent="0.25">
      <c r="A16" s="236" t="s">
        <v>113</v>
      </c>
      <c r="B16" s="236"/>
      <c r="C16" s="236"/>
      <c r="D16" s="236"/>
      <c r="E16" s="104">
        <v>15483</v>
      </c>
    </row>
    <row r="17" spans="1:5" s="115" customFormat="1" ht="15.75" customHeight="1" thickBot="1" x14ac:dyDescent="0.3">
      <c r="A17" s="106" t="s">
        <v>114</v>
      </c>
      <c r="B17" s="107"/>
      <c r="C17" s="107"/>
      <c r="D17" s="108"/>
      <c r="E17" s="104">
        <v>0</v>
      </c>
    </row>
    <row r="18" spans="1:5" s="115" customFormat="1" ht="15.75" customHeight="1" x14ac:dyDescent="0.25">
      <c r="A18" s="243" t="s">
        <v>28</v>
      </c>
      <c r="B18" s="243"/>
      <c r="C18" s="243"/>
      <c r="D18" s="243"/>
      <c r="E18" s="13">
        <f>SUM(E13:E14)</f>
        <v>88452332.400000006</v>
      </c>
    </row>
    <row r="19" spans="1:5" s="115" customFormat="1" ht="15.75" customHeight="1" x14ac:dyDescent="0.25">
      <c r="A19" s="14"/>
      <c r="B19" s="6"/>
      <c r="C19" s="6"/>
      <c r="D19" s="6"/>
      <c r="E19" s="15"/>
    </row>
    <row r="20" spans="1:5" s="115" customFormat="1" ht="15.75" customHeight="1" x14ac:dyDescent="0.25">
      <c r="A20" s="244" t="s">
        <v>29</v>
      </c>
      <c r="B20" s="244"/>
      <c r="C20" s="244"/>
      <c r="D20" s="244"/>
      <c r="E20" s="15"/>
    </row>
    <row r="21" spans="1:5" s="115" customFormat="1" ht="15.75" customHeight="1" x14ac:dyDescent="0.25">
      <c r="A21" s="245" t="s">
        <v>99</v>
      </c>
      <c r="B21" s="245"/>
      <c r="C21" s="245"/>
      <c r="D21" s="245"/>
      <c r="E21" s="15">
        <v>10000000</v>
      </c>
    </row>
    <row r="22" spans="1:5" s="115" customFormat="1" ht="15.75" customHeight="1" x14ac:dyDescent="0.25">
      <c r="A22" s="245" t="s">
        <v>100</v>
      </c>
      <c r="B22" s="245"/>
      <c r="C22" s="245"/>
      <c r="D22" s="245"/>
      <c r="E22" s="15">
        <v>12000000</v>
      </c>
    </row>
    <row r="23" spans="1:5" s="115" customFormat="1" ht="15.75" customHeight="1" thickBot="1" x14ac:dyDescent="0.3">
      <c r="A23" s="245" t="s">
        <v>101</v>
      </c>
      <c r="B23" s="245"/>
      <c r="C23" s="245"/>
      <c r="D23" s="245"/>
      <c r="E23" s="15">
        <v>-1563150.6</v>
      </c>
    </row>
    <row r="24" spans="1:5" s="115" customFormat="1" ht="15.75" customHeight="1" x14ac:dyDescent="0.25">
      <c r="A24" s="239" t="s">
        <v>30</v>
      </c>
      <c r="B24" s="239"/>
      <c r="C24" s="239"/>
      <c r="D24" s="239"/>
      <c r="E24" s="13">
        <f>SUM(E21:E23)</f>
        <v>20436849.399999999</v>
      </c>
    </row>
    <row r="25" spans="1:5" ht="15.75" customHeight="1" x14ac:dyDescent="0.25"/>
    <row r="26" spans="1:5" ht="25.5" customHeight="1" thickBot="1" x14ac:dyDescent="0.3">
      <c r="A26" s="8" t="s">
        <v>31</v>
      </c>
      <c r="B26" s="9"/>
      <c r="C26" s="9"/>
      <c r="D26" s="9"/>
      <c r="E26" s="10"/>
    </row>
    <row r="27" spans="1:5" ht="18" customHeight="1" thickBot="1" x14ac:dyDescent="0.3">
      <c r="A27" s="240" t="s">
        <v>32</v>
      </c>
      <c r="B27" s="240"/>
      <c r="C27" s="16" t="s">
        <v>52</v>
      </c>
      <c r="D27" s="16" t="s">
        <v>115</v>
      </c>
      <c r="E27" s="109" t="s">
        <v>116</v>
      </c>
    </row>
    <row r="28" spans="1:5" ht="15.75" customHeight="1" x14ac:dyDescent="0.25">
      <c r="A28" s="241" t="s">
        <v>50</v>
      </c>
      <c r="B28" s="241"/>
      <c r="C28" s="17">
        <f>SUM(E5)</f>
        <v>68000000</v>
      </c>
      <c r="D28" s="17">
        <f>SUM(E6)</f>
        <v>15483</v>
      </c>
      <c r="E28" s="234">
        <f>SUM(C28+D28)</f>
        <v>68015483</v>
      </c>
    </row>
    <row r="29" spans="1:5" ht="15.75" customHeight="1" thickBot="1" x14ac:dyDescent="0.3">
      <c r="A29" s="237" t="s">
        <v>51</v>
      </c>
      <c r="B29" s="237"/>
      <c r="C29" s="18">
        <f>SUM(E13)</f>
        <v>88436849.400000006</v>
      </c>
      <c r="D29" s="18">
        <f>SUM(E14)</f>
        <v>15483</v>
      </c>
      <c r="E29" s="234">
        <f>SUM(C29+D29)</f>
        <v>88452332.400000006</v>
      </c>
    </row>
    <row r="30" spans="1:5" ht="15.75" customHeight="1" thickBot="1" x14ac:dyDescent="0.3">
      <c r="A30" s="242" t="s">
        <v>33</v>
      </c>
      <c r="B30" s="242"/>
      <c r="C30" s="19">
        <f>SUM(C28-C29)</f>
        <v>-20436849.400000006</v>
      </c>
      <c r="D30" s="19">
        <f t="shared" ref="D30:E30" si="0">SUM(D28-D29)</f>
        <v>0</v>
      </c>
      <c r="E30" s="110">
        <f t="shared" si="0"/>
        <v>-20436849.400000006</v>
      </c>
    </row>
    <row r="31" spans="1:5" ht="5.0999999999999996" customHeight="1" thickBot="1" x14ac:dyDescent="0.3">
      <c r="A31" s="20"/>
      <c r="B31" s="20"/>
      <c r="C31" s="20"/>
      <c r="D31" s="20"/>
      <c r="E31" s="20"/>
    </row>
    <row r="32" spans="1:5" ht="18" customHeight="1" thickBot="1" x14ac:dyDescent="0.3">
      <c r="A32" s="238" t="s">
        <v>34</v>
      </c>
      <c r="B32" s="238"/>
      <c r="C32" s="16" t="s">
        <v>52</v>
      </c>
      <c r="D32" s="16" t="s">
        <v>115</v>
      </c>
      <c r="E32" s="109" t="s">
        <v>116</v>
      </c>
    </row>
    <row r="33" spans="1:5" ht="21.95" customHeight="1" x14ac:dyDescent="0.25">
      <c r="A33" s="21" t="s">
        <v>35</v>
      </c>
      <c r="B33" s="22" t="s">
        <v>36</v>
      </c>
      <c r="C33" s="23">
        <f>SUM(E21)</f>
        <v>10000000</v>
      </c>
      <c r="D33" s="23">
        <v>0</v>
      </c>
      <c r="E33" s="234">
        <f>SUM(C33+D33)</f>
        <v>10000000</v>
      </c>
    </row>
    <row r="34" spans="1:5" ht="21.95" customHeight="1" x14ac:dyDescent="0.25">
      <c r="A34" s="21" t="s">
        <v>74</v>
      </c>
      <c r="B34" s="22" t="s">
        <v>45</v>
      </c>
      <c r="C34" s="23">
        <v>12000000</v>
      </c>
      <c r="D34" s="23">
        <v>0</v>
      </c>
      <c r="E34" s="234">
        <f>SUM(C34+D34)</f>
        <v>12000000</v>
      </c>
    </row>
    <row r="35" spans="1:5" ht="21.95" customHeight="1" x14ac:dyDescent="0.25">
      <c r="A35" s="21" t="s">
        <v>37</v>
      </c>
      <c r="B35" s="22" t="s">
        <v>38</v>
      </c>
      <c r="C35" s="24">
        <v>-1563150.6</v>
      </c>
      <c r="D35" s="24">
        <v>0</v>
      </c>
      <c r="E35" s="234">
        <f>SUM(C35+D35)</f>
        <v>-1563150.6</v>
      </c>
    </row>
    <row r="36" spans="1:5" ht="21.95" customHeight="1" thickBot="1" x14ac:dyDescent="0.3">
      <c r="A36" s="25" t="s">
        <v>39</v>
      </c>
      <c r="B36" s="26" t="s">
        <v>40</v>
      </c>
      <c r="C36" s="27">
        <v>0</v>
      </c>
      <c r="D36" s="27">
        <v>0</v>
      </c>
      <c r="E36" s="234">
        <f>SUM(C36+D36)</f>
        <v>0</v>
      </c>
    </row>
    <row r="37" spans="1:5" ht="15.75" customHeight="1" thickBot="1" x14ac:dyDescent="0.3">
      <c r="A37" s="238" t="s">
        <v>41</v>
      </c>
      <c r="B37" s="238"/>
      <c r="C37" s="19">
        <f>SUM(C33:C36)</f>
        <v>20436849.399999999</v>
      </c>
      <c r="D37" s="19">
        <f t="shared" ref="D37:E37" si="1">SUM(D33:D36)</f>
        <v>0</v>
      </c>
      <c r="E37" s="110">
        <f t="shared" si="1"/>
        <v>20436849.399999999</v>
      </c>
    </row>
    <row r="38" spans="1:5" ht="5.0999999999999996" customHeight="1" thickBot="1" x14ac:dyDescent="0.3">
      <c r="A38" s="28"/>
      <c r="B38" s="28"/>
      <c r="C38" s="29"/>
      <c r="D38" s="29"/>
      <c r="E38" s="29"/>
    </row>
    <row r="39" spans="1:5" ht="18" customHeight="1" thickBot="1" x14ac:dyDescent="0.3">
      <c r="A39" s="238" t="s">
        <v>42</v>
      </c>
      <c r="B39" s="238"/>
      <c r="C39" s="16" t="s">
        <v>52</v>
      </c>
      <c r="D39" s="16" t="s">
        <v>115</v>
      </c>
      <c r="E39" s="109" t="s">
        <v>116</v>
      </c>
    </row>
    <row r="40" spans="1:5" ht="15.75" customHeight="1" x14ac:dyDescent="0.25">
      <c r="A40" s="246" t="s">
        <v>43</v>
      </c>
      <c r="B40" s="246"/>
      <c r="C40" s="30">
        <f>SUM(C28+C33+C34)</f>
        <v>90000000</v>
      </c>
      <c r="D40" s="30">
        <f>SUM(D28+D33+D34)</f>
        <v>15483</v>
      </c>
      <c r="E40" s="111">
        <f>SUM(E28+E33+E34)</f>
        <v>90015483</v>
      </c>
    </row>
    <row r="41" spans="1:5" ht="15.75" customHeight="1" thickBot="1" x14ac:dyDescent="0.3">
      <c r="A41" s="247" t="s">
        <v>44</v>
      </c>
      <c r="B41" s="247"/>
      <c r="C41" s="31">
        <f>SUM(C29-C35)</f>
        <v>90000000</v>
      </c>
      <c r="D41" s="31">
        <f>SUM(D29-D35)</f>
        <v>15483</v>
      </c>
      <c r="E41" s="112">
        <f>SUM(E29-E35)</f>
        <v>90015483</v>
      </c>
    </row>
    <row r="42" spans="1:5" ht="15.75" customHeight="1" thickBot="1" x14ac:dyDescent="0.3">
      <c r="A42" s="28"/>
      <c r="B42" s="28"/>
      <c r="C42" s="32">
        <f>SUM(C40-C41)</f>
        <v>0</v>
      </c>
      <c r="D42" s="32">
        <f t="shared" ref="D42:E42" si="2">SUM(D40-D41)</f>
        <v>0</v>
      </c>
      <c r="E42" s="113">
        <f t="shared" si="2"/>
        <v>0</v>
      </c>
    </row>
    <row r="43" spans="1:5" ht="15.75" customHeight="1" x14ac:dyDescent="0.25">
      <c r="A43" s="248" t="s">
        <v>23</v>
      </c>
      <c r="B43" s="248"/>
      <c r="C43" s="248"/>
      <c r="D43" s="248"/>
      <c r="E43" s="33"/>
    </row>
    <row r="44" spans="1:5" ht="16.350000000000001" customHeight="1" x14ac:dyDescent="0.25"/>
    <row r="45" spans="1:5" ht="16.350000000000001" customHeight="1" x14ac:dyDescent="0.25"/>
    <row r="46" spans="1:5" ht="16.350000000000001" customHeight="1" x14ac:dyDescent="0.25"/>
    <row r="47" spans="1:5" ht="16.350000000000001" customHeight="1" x14ac:dyDescent="0.25"/>
    <row r="48" spans="1:5" ht="16.350000000000001" customHeight="1" x14ac:dyDescent="0.25"/>
    <row r="49" ht="16.350000000000001" customHeight="1" x14ac:dyDescent="0.25"/>
    <row r="50" ht="16.350000000000001" customHeight="1" x14ac:dyDescent="0.25"/>
    <row r="51" ht="16.350000000000001" customHeight="1" x14ac:dyDescent="0.25"/>
    <row r="52" ht="16.350000000000001" customHeight="1" x14ac:dyDescent="0.25"/>
    <row r="53" ht="16.350000000000001" customHeight="1" x14ac:dyDescent="0.25"/>
    <row r="54" ht="16.350000000000001" customHeight="1" x14ac:dyDescent="0.25"/>
    <row r="55" ht="16.350000000000001" customHeight="1" x14ac:dyDescent="0.25"/>
    <row r="56" ht="16.350000000000001" customHeight="1" x14ac:dyDescent="0.25"/>
    <row r="57" ht="16.350000000000001" customHeight="1" x14ac:dyDescent="0.25"/>
    <row r="58" ht="16.350000000000001" customHeight="1" x14ac:dyDescent="0.25"/>
    <row r="59" ht="16.350000000000001" customHeight="1" x14ac:dyDescent="0.25"/>
    <row r="60" ht="16.350000000000001" customHeight="1" x14ac:dyDescent="0.25"/>
    <row r="61" ht="16.350000000000001" customHeight="1" x14ac:dyDescent="0.25"/>
    <row r="62" ht="16.350000000000001" customHeight="1" x14ac:dyDescent="0.25"/>
    <row r="63" ht="16.350000000000001" customHeight="1" x14ac:dyDescent="0.25"/>
    <row r="64" ht="16.350000000000001" customHeight="1" x14ac:dyDescent="0.25"/>
    <row r="65" ht="16.350000000000001" customHeight="1" x14ac:dyDescent="0.25"/>
    <row r="66" ht="16.350000000000001" customHeight="1" x14ac:dyDescent="0.25"/>
    <row r="67" ht="16.350000000000001" customHeight="1" x14ac:dyDescent="0.25"/>
    <row r="68" ht="16.350000000000001" customHeight="1" x14ac:dyDescent="0.25"/>
    <row r="69" ht="16.350000000000001" customHeight="1" x14ac:dyDescent="0.25"/>
    <row r="70" ht="16.350000000000001" customHeight="1" x14ac:dyDescent="0.25"/>
    <row r="71" ht="16.350000000000001" customHeight="1" x14ac:dyDescent="0.25"/>
    <row r="72" ht="16.350000000000001" customHeight="1" x14ac:dyDescent="0.25"/>
    <row r="73" ht="16.350000000000001" customHeight="1" x14ac:dyDescent="0.25"/>
    <row r="74" ht="16.350000000000001" customHeight="1" x14ac:dyDescent="0.25"/>
    <row r="75" ht="16.350000000000001" customHeight="1" x14ac:dyDescent="0.25"/>
    <row r="76" ht="16.350000000000001" customHeight="1" x14ac:dyDescent="0.25"/>
    <row r="77" ht="16.350000000000001" customHeight="1" x14ac:dyDescent="0.25"/>
    <row r="78" ht="16.350000000000001" customHeight="1" x14ac:dyDescent="0.25"/>
    <row r="79" ht="16.350000000000001" customHeight="1" x14ac:dyDescent="0.25"/>
    <row r="80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spans="1:5" ht="15.75" customHeight="1" x14ac:dyDescent="0.25"/>
    <row r="98" spans="1:5" ht="15.75" customHeight="1" x14ac:dyDescent="0.25"/>
    <row r="99" spans="1:5" ht="15.75" customHeight="1" x14ac:dyDescent="0.25"/>
    <row r="100" spans="1:5" ht="15.75" customHeight="1" x14ac:dyDescent="0.25"/>
    <row r="101" spans="1:5" ht="15.75" customHeight="1" x14ac:dyDescent="0.25"/>
    <row r="102" spans="1:5" ht="15.75" customHeight="1" x14ac:dyDescent="0.25"/>
    <row r="103" spans="1:5" ht="15.75" customHeight="1" x14ac:dyDescent="0.25"/>
    <row r="104" spans="1:5" ht="15.75" customHeight="1" x14ac:dyDescent="0.25"/>
    <row r="105" spans="1:5" ht="15.75" customHeight="1" x14ac:dyDescent="0.25"/>
    <row r="106" spans="1:5" ht="15.75" customHeight="1" x14ac:dyDescent="0.25"/>
    <row r="107" spans="1:5" ht="15.75" customHeight="1" x14ac:dyDescent="0.25"/>
    <row r="108" spans="1:5" ht="15.75" customHeight="1" x14ac:dyDescent="0.25"/>
    <row r="109" spans="1:5" ht="15.75" customHeight="1" x14ac:dyDescent="0.25"/>
    <row r="110" spans="1:5" ht="15.75" customHeight="1" x14ac:dyDescent="0.25"/>
    <row r="111" spans="1:5" s="3" customFormat="1" ht="15.75" customHeight="1" x14ac:dyDescent="0.25">
      <c r="A111" s="6"/>
      <c r="B111" s="6"/>
      <c r="C111" s="6"/>
      <c r="D111" s="6"/>
      <c r="E111" s="7"/>
    </row>
    <row r="114" spans="1:5" s="5" customFormat="1" x14ac:dyDescent="0.25">
      <c r="A114" s="6"/>
      <c r="B114" s="6"/>
      <c r="C114" s="6"/>
      <c r="D114" s="6"/>
      <c r="E114" s="7"/>
    </row>
  </sheetData>
  <mergeCells count="23">
    <mergeCell ref="A37:B37"/>
    <mergeCell ref="A39:B39"/>
    <mergeCell ref="A40:B40"/>
    <mergeCell ref="A41:B41"/>
    <mergeCell ref="A43:D43"/>
    <mergeCell ref="A4:D4"/>
    <mergeCell ref="A8:D8"/>
    <mergeCell ref="A10:D10"/>
    <mergeCell ref="A12:D12"/>
    <mergeCell ref="A7:D7"/>
    <mergeCell ref="A15:D15"/>
    <mergeCell ref="A16:D16"/>
    <mergeCell ref="A29:B29"/>
    <mergeCell ref="A32:B32"/>
    <mergeCell ref="A24:D24"/>
    <mergeCell ref="A27:B27"/>
    <mergeCell ref="A28:B28"/>
    <mergeCell ref="A30:B30"/>
    <mergeCell ref="A18:D18"/>
    <mergeCell ref="A20:D20"/>
    <mergeCell ref="A21:D21"/>
    <mergeCell ref="A22:D22"/>
    <mergeCell ref="A23:D23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M19" sqref="M19"/>
    </sheetView>
  </sheetViews>
  <sheetFormatPr defaultRowHeight="15" x14ac:dyDescent="0.25"/>
  <cols>
    <col min="1" max="1" width="3.7109375" style="116" customWidth="1"/>
    <col min="2" max="2" width="3.7109375" style="117" customWidth="1"/>
    <col min="3" max="3" width="2.28515625" style="117" customWidth="1"/>
    <col min="4" max="4" width="2.7109375" style="117" customWidth="1"/>
    <col min="5" max="5" width="2.42578125" style="117" customWidth="1"/>
    <col min="6" max="6" width="7.7109375" style="117" customWidth="1"/>
    <col min="7" max="7" width="5.7109375" style="118" customWidth="1"/>
    <col min="8" max="8" width="3.7109375" style="118" customWidth="1"/>
    <col min="9" max="9" width="9.7109375" style="118" customWidth="1"/>
    <col min="10" max="11" width="5.7109375" style="118" customWidth="1"/>
    <col min="12" max="13" width="11.7109375" style="119" customWidth="1"/>
    <col min="14" max="14" width="65.42578125" style="120" customWidth="1"/>
  </cols>
  <sheetData>
    <row r="1" spans="1:14" s="114" customFormat="1" x14ac:dyDescent="0.25">
      <c r="A1" s="116"/>
      <c r="B1" s="117"/>
      <c r="C1" s="117"/>
      <c r="D1" s="117"/>
      <c r="E1" s="117"/>
      <c r="F1" s="117"/>
      <c r="G1" s="118"/>
      <c r="H1" s="118"/>
      <c r="I1" s="118"/>
      <c r="J1" s="118"/>
      <c r="K1" s="118"/>
      <c r="L1" s="119"/>
      <c r="M1" s="119"/>
      <c r="N1" s="120"/>
    </row>
    <row r="2" spans="1:14" s="114" customFormat="1" ht="21" customHeight="1" x14ac:dyDescent="0.25">
      <c r="A2" s="116"/>
      <c r="B2" s="117"/>
      <c r="C2" s="117"/>
      <c r="D2" s="117"/>
      <c r="E2" s="117"/>
      <c r="F2" s="117"/>
      <c r="G2" s="118"/>
      <c r="H2" s="118"/>
      <c r="I2" s="118"/>
      <c r="J2" s="118"/>
      <c r="K2" s="118"/>
      <c r="L2" s="119"/>
      <c r="M2" s="119"/>
      <c r="N2" s="120"/>
    </row>
    <row r="3" spans="1:14" s="115" customFormat="1" ht="15.75" customHeight="1" x14ac:dyDescent="0.25">
      <c r="A3" s="121" t="s">
        <v>117</v>
      </c>
      <c r="B3" s="122"/>
      <c r="C3" s="122"/>
      <c r="D3" s="122"/>
      <c r="E3" s="117"/>
      <c r="F3" s="117"/>
      <c r="G3" s="118"/>
      <c r="H3" s="118"/>
      <c r="I3" s="118"/>
      <c r="J3" s="118"/>
      <c r="K3" s="118"/>
      <c r="L3" s="119"/>
      <c r="M3" s="119"/>
      <c r="N3" s="120"/>
    </row>
    <row r="4" spans="1:14" s="115" customFormat="1" ht="15.75" customHeight="1" x14ac:dyDescent="0.25">
      <c r="A4" s="121"/>
      <c r="B4" s="122"/>
      <c r="C4" s="122"/>
      <c r="D4" s="122"/>
      <c r="E4" s="117"/>
      <c r="F4" s="117"/>
      <c r="G4" s="118"/>
      <c r="H4" s="118"/>
      <c r="I4" s="118"/>
      <c r="J4" s="118"/>
      <c r="K4" s="118"/>
      <c r="L4" s="119"/>
      <c r="M4" s="119"/>
      <c r="N4" s="120"/>
    </row>
    <row r="5" spans="1:14" ht="5.0999999999999996" customHeight="1" x14ac:dyDescent="0.25"/>
    <row r="6" spans="1:14" s="115" customFormat="1" ht="15.75" customHeight="1" thickBot="1" x14ac:dyDescent="0.3">
      <c r="A6" s="123" t="s">
        <v>140</v>
      </c>
      <c r="B6" s="124"/>
      <c r="C6" s="124"/>
      <c r="D6" s="124"/>
      <c r="E6" s="124"/>
      <c r="F6" s="124"/>
      <c r="G6" s="125"/>
      <c r="H6" s="125"/>
      <c r="I6" s="125"/>
      <c r="J6" s="125"/>
      <c r="K6" s="125"/>
      <c r="L6" s="126"/>
      <c r="M6" s="126"/>
      <c r="N6" s="127"/>
    </row>
    <row r="7" spans="1:14" s="162" customFormat="1" ht="15.75" customHeight="1" thickBot="1" x14ac:dyDescent="0.3">
      <c r="A7" s="128" t="s">
        <v>118</v>
      </c>
      <c r="B7" s="129" t="s">
        <v>119</v>
      </c>
      <c r="C7" s="129" t="s">
        <v>120</v>
      </c>
      <c r="D7" s="129" t="s">
        <v>121</v>
      </c>
      <c r="E7" s="129" t="s">
        <v>122</v>
      </c>
      <c r="F7" s="130" t="s">
        <v>123</v>
      </c>
      <c r="G7" s="131" t="s">
        <v>124</v>
      </c>
      <c r="H7" s="131" t="s">
        <v>125</v>
      </c>
      <c r="I7" s="131" t="s">
        <v>126</v>
      </c>
      <c r="J7" s="131" t="s">
        <v>127</v>
      </c>
      <c r="K7" s="131" t="s">
        <v>128</v>
      </c>
      <c r="L7" s="132" t="s">
        <v>129</v>
      </c>
      <c r="M7" s="132" t="s">
        <v>130</v>
      </c>
      <c r="N7" s="133" t="s">
        <v>131</v>
      </c>
    </row>
    <row r="8" spans="1:14" s="162" customFormat="1" ht="14.1" customHeight="1" x14ac:dyDescent="0.25">
      <c r="A8" s="134" t="s">
        <v>132</v>
      </c>
      <c r="B8" s="135" t="s">
        <v>132</v>
      </c>
      <c r="C8" s="136"/>
      <c r="D8" s="136">
        <v>231</v>
      </c>
      <c r="E8" s="137"/>
      <c r="F8" s="138" t="s">
        <v>133</v>
      </c>
      <c r="G8" s="139" t="s">
        <v>134</v>
      </c>
      <c r="H8" s="140">
        <v>0</v>
      </c>
      <c r="I8" s="140" t="s">
        <v>135</v>
      </c>
      <c r="J8" s="140">
        <v>0</v>
      </c>
      <c r="K8" s="140">
        <v>0</v>
      </c>
      <c r="L8" s="141">
        <v>12754.89</v>
      </c>
      <c r="M8" s="141">
        <v>0</v>
      </c>
      <c r="N8" s="142" t="s">
        <v>141</v>
      </c>
    </row>
    <row r="9" spans="1:14" s="162" customFormat="1" ht="14.1" customHeight="1" thickBot="1" x14ac:dyDescent="0.3">
      <c r="A9" s="143" t="s">
        <v>132</v>
      </c>
      <c r="B9" s="144" t="s">
        <v>132</v>
      </c>
      <c r="C9" s="136"/>
      <c r="D9" s="136">
        <v>231</v>
      </c>
      <c r="E9" s="137"/>
      <c r="F9" s="139" t="s">
        <v>148</v>
      </c>
      <c r="G9" s="139" t="s">
        <v>149</v>
      </c>
      <c r="H9" s="140">
        <v>0</v>
      </c>
      <c r="I9" s="140" t="s">
        <v>135</v>
      </c>
      <c r="J9" s="140">
        <v>0</v>
      </c>
      <c r="K9" s="140">
        <v>0</v>
      </c>
      <c r="L9" s="141"/>
      <c r="M9" s="141">
        <v>12754.89</v>
      </c>
      <c r="N9" s="145" t="s">
        <v>150</v>
      </c>
    </row>
    <row r="10" spans="1:14" s="162" customFormat="1" ht="14.1" customHeight="1" x14ac:dyDescent="0.25">
      <c r="A10" s="149" t="s">
        <v>132</v>
      </c>
      <c r="B10" s="150" t="s">
        <v>132</v>
      </c>
      <c r="C10" s="151"/>
      <c r="D10" s="151">
        <v>231</v>
      </c>
      <c r="E10" s="152"/>
      <c r="F10" s="138" t="s">
        <v>133</v>
      </c>
      <c r="G10" s="138" t="s">
        <v>134</v>
      </c>
      <c r="H10" s="153">
        <v>0</v>
      </c>
      <c r="I10" s="153" t="s">
        <v>136</v>
      </c>
      <c r="J10" s="153">
        <v>0</v>
      </c>
      <c r="K10" s="153">
        <v>0</v>
      </c>
      <c r="L10" s="154">
        <v>2728.11</v>
      </c>
      <c r="M10" s="154"/>
      <c r="N10" s="155" t="s">
        <v>142</v>
      </c>
    </row>
    <row r="11" spans="1:14" s="162" customFormat="1" ht="14.1" customHeight="1" thickBot="1" x14ac:dyDescent="0.3">
      <c r="A11" s="146" t="s">
        <v>132</v>
      </c>
      <c r="B11" s="147" t="s">
        <v>132</v>
      </c>
      <c r="C11" s="156"/>
      <c r="D11" s="156" t="s">
        <v>137</v>
      </c>
      <c r="E11" s="157"/>
      <c r="F11" s="148" t="s">
        <v>148</v>
      </c>
      <c r="G11" s="148" t="s">
        <v>149</v>
      </c>
      <c r="H11" s="158" t="s">
        <v>138</v>
      </c>
      <c r="I11" s="158" t="s">
        <v>136</v>
      </c>
      <c r="J11" s="158" t="s">
        <v>138</v>
      </c>
      <c r="K11" s="158" t="s">
        <v>138</v>
      </c>
      <c r="L11" s="159">
        <v>0</v>
      </c>
      <c r="M11" s="159">
        <v>2728.11</v>
      </c>
      <c r="N11" s="145" t="s">
        <v>151</v>
      </c>
    </row>
    <row r="12" spans="1:14" s="163" customFormat="1" ht="14.1" customHeight="1" thickBot="1" x14ac:dyDescent="0.25">
      <c r="A12" s="249" t="s">
        <v>139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160">
        <f>SUM(L8:L11)</f>
        <v>15483</v>
      </c>
      <c r="M12" s="160">
        <f>SUM(M8:M11)</f>
        <v>15483</v>
      </c>
      <c r="N12" s="161"/>
    </row>
    <row r="13" spans="1:14" ht="15.75" customHeight="1" x14ac:dyDescent="0.25"/>
    <row r="14" spans="1:14" s="1" customFormat="1" x14ac:dyDescent="0.25">
      <c r="A14" s="164" t="s">
        <v>23</v>
      </c>
      <c r="B14" s="164"/>
      <c r="C14" s="164"/>
      <c r="D14" s="164"/>
      <c r="E14" s="48"/>
      <c r="F14" s="53"/>
    </row>
    <row r="15" spans="1:14" ht="16.350000000000001" customHeight="1" x14ac:dyDescent="0.25"/>
    <row r="16" spans="1:14" ht="16.350000000000001" customHeight="1" x14ac:dyDescent="0.25"/>
    <row r="17" ht="16.350000000000001" customHeight="1" x14ac:dyDescent="0.25"/>
    <row r="18" ht="16.350000000000001" customHeight="1" x14ac:dyDescent="0.25"/>
    <row r="19" ht="16.350000000000001" customHeight="1" x14ac:dyDescent="0.25"/>
    <row r="20" ht="16.350000000000001" customHeight="1" x14ac:dyDescent="0.25"/>
    <row r="21" ht="16.350000000000001" customHeight="1" x14ac:dyDescent="0.25"/>
    <row r="22" ht="16.350000000000001" customHeight="1" x14ac:dyDescent="0.25"/>
    <row r="23" ht="16.350000000000001" customHeight="1" x14ac:dyDescent="0.25"/>
    <row r="24" ht="16.350000000000001" customHeight="1" x14ac:dyDescent="0.25"/>
    <row r="25" ht="16.350000000000001" customHeight="1" x14ac:dyDescent="0.25"/>
    <row r="26" ht="16.350000000000001" customHeight="1" x14ac:dyDescent="0.25"/>
    <row r="27" ht="16.350000000000001" customHeight="1" x14ac:dyDescent="0.25"/>
    <row r="28" ht="16.350000000000001" customHeight="1" x14ac:dyDescent="0.25"/>
    <row r="29" ht="16.350000000000001" customHeight="1" x14ac:dyDescent="0.25"/>
    <row r="30" ht="16.350000000000001" customHeight="1" x14ac:dyDescent="0.25"/>
    <row r="31" ht="16.350000000000001" customHeight="1" x14ac:dyDescent="0.25"/>
    <row r="32" ht="16.350000000000001" customHeight="1" x14ac:dyDescent="0.25"/>
    <row r="33" ht="16.350000000000001" customHeight="1" x14ac:dyDescent="0.25"/>
    <row r="34" ht="16.350000000000001" customHeight="1" x14ac:dyDescent="0.25"/>
    <row r="35" ht="16.350000000000001" customHeight="1" x14ac:dyDescent="0.25"/>
    <row r="36" ht="16.350000000000001" customHeight="1" x14ac:dyDescent="0.25"/>
    <row r="37" ht="16.350000000000001" customHeight="1" x14ac:dyDescent="0.25"/>
    <row r="38" ht="16.350000000000001" customHeight="1" x14ac:dyDescent="0.25"/>
    <row r="39" ht="16.350000000000001" customHeight="1" x14ac:dyDescent="0.25"/>
    <row r="40" ht="16.350000000000001" customHeight="1" x14ac:dyDescent="0.25"/>
    <row r="41" ht="16.350000000000001" customHeight="1" x14ac:dyDescent="0.25"/>
    <row r="42" ht="16.350000000000001" customHeight="1" x14ac:dyDescent="0.25"/>
    <row r="43" ht="16.350000000000001" customHeight="1" x14ac:dyDescent="0.25"/>
    <row r="44" ht="16.350000000000001" customHeight="1" x14ac:dyDescent="0.25"/>
    <row r="45" ht="16.350000000000001" customHeight="1" x14ac:dyDescent="0.25"/>
    <row r="46" ht="16.350000000000001" customHeight="1" x14ac:dyDescent="0.25"/>
    <row r="47" ht="16.350000000000001" customHeight="1" x14ac:dyDescent="0.25"/>
    <row r="48" ht="16.350000000000001" customHeight="1" x14ac:dyDescent="0.25"/>
    <row r="49" spans="1:14" ht="16.350000000000001" customHeight="1" x14ac:dyDescent="0.25"/>
    <row r="50" spans="1:14" ht="16.350000000000001" customHeight="1" x14ac:dyDescent="0.25"/>
    <row r="51" spans="1:14" s="6" customFormat="1" ht="16.350000000000001" customHeight="1" x14ac:dyDescent="0.25">
      <c r="A51" s="116"/>
      <c r="B51" s="117"/>
      <c r="C51" s="117"/>
      <c r="D51" s="117"/>
      <c r="E51" s="117"/>
      <c r="F51" s="117"/>
      <c r="G51" s="118"/>
      <c r="H51" s="118"/>
      <c r="I51" s="118"/>
      <c r="J51" s="118"/>
      <c r="K51" s="118"/>
      <c r="L51" s="119"/>
      <c r="M51" s="119"/>
      <c r="N51" s="120"/>
    </row>
    <row r="52" spans="1:14" s="6" customFormat="1" ht="16.350000000000001" customHeight="1" x14ac:dyDescent="0.25">
      <c r="A52" s="116"/>
      <c r="B52" s="117"/>
      <c r="C52" s="117"/>
      <c r="D52" s="117"/>
      <c r="E52" s="117"/>
      <c r="F52" s="117"/>
      <c r="G52" s="118"/>
      <c r="H52" s="118"/>
      <c r="I52" s="118"/>
      <c r="J52" s="118"/>
      <c r="K52" s="118"/>
      <c r="L52" s="119"/>
      <c r="M52" s="119"/>
      <c r="N52" s="120"/>
    </row>
    <row r="53" spans="1:14" s="6" customFormat="1" ht="16.350000000000001" customHeight="1" x14ac:dyDescent="0.25">
      <c r="A53" s="116"/>
      <c r="B53" s="117"/>
      <c r="C53" s="117"/>
      <c r="D53" s="117"/>
      <c r="E53" s="117"/>
      <c r="F53" s="117"/>
      <c r="G53" s="118"/>
      <c r="H53" s="118"/>
      <c r="I53" s="118"/>
      <c r="J53" s="118"/>
      <c r="K53" s="118"/>
      <c r="L53" s="119"/>
      <c r="M53" s="119"/>
      <c r="N53" s="120"/>
    </row>
    <row r="54" spans="1:14" s="6" customFormat="1" ht="16.350000000000001" customHeight="1" x14ac:dyDescent="0.25">
      <c r="A54" s="116"/>
      <c r="B54" s="117"/>
      <c r="C54" s="117"/>
      <c r="D54" s="117"/>
      <c r="E54" s="117"/>
      <c r="F54" s="117"/>
      <c r="G54" s="118"/>
      <c r="H54" s="118"/>
      <c r="I54" s="118"/>
      <c r="J54" s="118"/>
      <c r="K54" s="118"/>
      <c r="L54" s="119"/>
      <c r="M54" s="119"/>
      <c r="N54" s="120"/>
    </row>
    <row r="55" spans="1:14" s="6" customFormat="1" ht="16.350000000000001" customHeight="1" x14ac:dyDescent="0.25">
      <c r="A55" s="116"/>
      <c r="B55" s="117"/>
      <c r="C55" s="117"/>
      <c r="D55" s="117"/>
      <c r="E55" s="117"/>
      <c r="F55" s="117"/>
      <c r="G55" s="118"/>
      <c r="H55" s="118"/>
      <c r="I55" s="118"/>
      <c r="J55" s="118"/>
      <c r="K55" s="118"/>
      <c r="L55" s="119"/>
      <c r="M55" s="119"/>
      <c r="N55" s="120"/>
    </row>
    <row r="56" spans="1:14" s="6" customFormat="1" ht="16.350000000000001" customHeight="1" x14ac:dyDescent="0.25">
      <c r="A56" s="116"/>
      <c r="B56" s="117"/>
      <c r="C56" s="117"/>
      <c r="D56" s="117"/>
      <c r="E56" s="117"/>
      <c r="F56" s="117"/>
      <c r="G56" s="118"/>
      <c r="H56" s="118"/>
      <c r="I56" s="118"/>
      <c r="J56" s="118"/>
      <c r="K56" s="118"/>
      <c r="L56" s="119"/>
      <c r="M56" s="119"/>
      <c r="N56" s="120"/>
    </row>
    <row r="57" spans="1:14" s="6" customFormat="1" ht="16.350000000000001" customHeight="1" x14ac:dyDescent="0.25">
      <c r="A57" s="116"/>
      <c r="B57" s="117"/>
      <c r="C57" s="117"/>
      <c r="D57" s="117"/>
      <c r="E57" s="117"/>
      <c r="F57" s="117"/>
      <c r="G57" s="118"/>
      <c r="H57" s="118"/>
      <c r="I57" s="118"/>
      <c r="J57" s="118"/>
      <c r="K57" s="118"/>
      <c r="L57" s="119"/>
      <c r="M57" s="119"/>
      <c r="N57" s="120"/>
    </row>
    <row r="58" spans="1:14" s="6" customFormat="1" ht="16.350000000000001" customHeight="1" x14ac:dyDescent="0.25">
      <c r="A58" s="116"/>
      <c r="B58" s="117"/>
      <c r="C58" s="117"/>
      <c r="D58" s="117"/>
      <c r="E58" s="117"/>
      <c r="F58" s="117"/>
      <c r="G58" s="118"/>
      <c r="H58" s="118"/>
      <c r="I58" s="118"/>
      <c r="J58" s="118"/>
      <c r="K58" s="118"/>
      <c r="L58" s="119"/>
      <c r="M58" s="119"/>
      <c r="N58" s="120"/>
    </row>
    <row r="59" spans="1:14" s="6" customFormat="1" ht="15.75" customHeight="1" x14ac:dyDescent="0.25">
      <c r="A59" s="116"/>
      <c r="B59" s="117"/>
      <c r="C59" s="117"/>
      <c r="D59" s="117"/>
      <c r="E59" s="117"/>
      <c r="F59" s="117"/>
      <c r="G59" s="118"/>
      <c r="H59" s="118"/>
      <c r="I59" s="118"/>
      <c r="J59" s="118"/>
      <c r="K59" s="118"/>
      <c r="L59" s="119"/>
      <c r="M59" s="119"/>
      <c r="N59" s="120"/>
    </row>
    <row r="60" spans="1:14" s="6" customFormat="1" ht="15.75" customHeight="1" x14ac:dyDescent="0.25">
      <c r="A60" s="116"/>
      <c r="B60" s="117"/>
      <c r="C60" s="117"/>
      <c r="D60" s="117"/>
      <c r="E60" s="117"/>
      <c r="F60" s="117"/>
      <c r="G60" s="118"/>
      <c r="H60" s="118"/>
      <c r="I60" s="118"/>
      <c r="J60" s="118"/>
      <c r="K60" s="118"/>
      <c r="L60" s="119"/>
      <c r="M60" s="119"/>
      <c r="N60" s="120"/>
    </row>
    <row r="61" spans="1:14" s="6" customFormat="1" ht="15.75" customHeight="1" x14ac:dyDescent="0.25">
      <c r="A61" s="116"/>
      <c r="B61" s="117"/>
      <c r="C61" s="117"/>
      <c r="D61" s="117"/>
      <c r="E61" s="117"/>
      <c r="F61" s="117"/>
      <c r="G61" s="118"/>
      <c r="H61" s="118"/>
      <c r="I61" s="118"/>
      <c r="J61" s="118"/>
      <c r="K61" s="118"/>
      <c r="L61" s="119"/>
      <c r="M61" s="119"/>
      <c r="N61" s="120"/>
    </row>
    <row r="62" spans="1:14" s="6" customFormat="1" ht="15.75" customHeight="1" x14ac:dyDescent="0.25">
      <c r="A62" s="116"/>
      <c r="B62" s="117"/>
      <c r="C62" s="117"/>
      <c r="D62" s="117"/>
      <c r="E62" s="117"/>
      <c r="F62" s="117"/>
      <c r="G62" s="118"/>
      <c r="H62" s="118"/>
      <c r="I62" s="118"/>
      <c r="J62" s="118"/>
      <c r="K62" s="118"/>
      <c r="L62" s="119"/>
      <c r="M62" s="119"/>
      <c r="N62" s="120"/>
    </row>
    <row r="63" spans="1:14" s="6" customFormat="1" ht="15.75" customHeight="1" x14ac:dyDescent="0.25">
      <c r="A63" s="116"/>
      <c r="B63" s="117"/>
      <c r="C63" s="117"/>
      <c r="D63" s="117"/>
      <c r="E63" s="117"/>
      <c r="F63" s="117"/>
      <c r="G63" s="118"/>
      <c r="H63" s="118"/>
      <c r="I63" s="118"/>
      <c r="J63" s="118"/>
      <c r="K63" s="118"/>
      <c r="L63" s="119"/>
      <c r="M63" s="119"/>
      <c r="N63" s="120"/>
    </row>
    <row r="64" spans="1:14" s="6" customFormat="1" ht="15.75" customHeight="1" x14ac:dyDescent="0.25">
      <c r="A64" s="116"/>
      <c r="B64" s="117"/>
      <c r="C64" s="117"/>
      <c r="D64" s="117"/>
      <c r="E64" s="117"/>
      <c r="F64" s="117"/>
      <c r="G64" s="118"/>
      <c r="H64" s="118"/>
      <c r="I64" s="118"/>
      <c r="J64" s="118"/>
      <c r="K64" s="118"/>
      <c r="L64" s="119"/>
      <c r="M64" s="119"/>
      <c r="N64" s="120"/>
    </row>
    <row r="65" spans="1:14" s="6" customFormat="1" ht="15.75" customHeight="1" x14ac:dyDescent="0.25">
      <c r="A65" s="116"/>
      <c r="B65" s="117"/>
      <c r="C65" s="117"/>
      <c r="D65" s="117"/>
      <c r="E65" s="117"/>
      <c r="F65" s="117"/>
      <c r="G65" s="118"/>
      <c r="H65" s="118"/>
      <c r="I65" s="118"/>
      <c r="J65" s="118"/>
      <c r="K65" s="118"/>
      <c r="L65" s="119"/>
      <c r="M65" s="119"/>
      <c r="N65" s="120"/>
    </row>
    <row r="66" spans="1:14" s="6" customFormat="1" ht="15.75" customHeight="1" x14ac:dyDescent="0.25">
      <c r="A66" s="116"/>
      <c r="B66" s="117"/>
      <c r="C66" s="117"/>
      <c r="D66" s="117"/>
      <c r="E66" s="117"/>
      <c r="F66" s="117"/>
      <c r="G66" s="118"/>
      <c r="H66" s="118"/>
      <c r="I66" s="118"/>
      <c r="J66" s="118"/>
      <c r="K66" s="118"/>
      <c r="L66" s="119"/>
      <c r="M66" s="119"/>
      <c r="N66" s="120"/>
    </row>
    <row r="67" spans="1:14" ht="15.75" customHeight="1" x14ac:dyDescent="0.25"/>
    <row r="68" spans="1:14" ht="15.75" customHeight="1" x14ac:dyDescent="0.25"/>
    <row r="69" spans="1:14" ht="15.75" customHeight="1" x14ac:dyDescent="0.25"/>
    <row r="70" spans="1:14" ht="15.75" customHeight="1" x14ac:dyDescent="0.25"/>
    <row r="71" spans="1:14" ht="15.75" customHeight="1" x14ac:dyDescent="0.25"/>
    <row r="72" spans="1:14" ht="15.75" customHeight="1" x14ac:dyDescent="0.25"/>
    <row r="73" spans="1:14" ht="15.75" customHeight="1" x14ac:dyDescent="0.25"/>
    <row r="74" spans="1:14" ht="15.75" customHeight="1" x14ac:dyDescent="0.25"/>
    <row r="75" spans="1:14" ht="15.75" customHeight="1" x14ac:dyDescent="0.25"/>
    <row r="76" spans="1:14" ht="15.75" customHeight="1" x14ac:dyDescent="0.25"/>
    <row r="77" spans="1:14" ht="15.75" customHeight="1" x14ac:dyDescent="0.25"/>
    <row r="78" spans="1:14" ht="15.75" customHeight="1" x14ac:dyDescent="0.25"/>
    <row r="79" spans="1:14" ht="15.75" customHeight="1" x14ac:dyDescent="0.25"/>
    <row r="80" spans="1:14" ht="15.75" customHeight="1" x14ac:dyDescent="0.25"/>
    <row r="81" spans="1:14" ht="15.75" customHeight="1" x14ac:dyDescent="0.25"/>
    <row r="82" spans="1:14" s="3" customFormat="1" ht="15.75" customHeight="1" x14ac:dyDescent="0.25">
      <c r="A82" s="116"/>
      <c r="B82" s="117"/>
      <c r="C82" s="117"/>
      <c r="D82" s="117"/>
      <c r="E82" s="117"/>
      <c r="F82" s="117"/>
      <c r="G82" s="118"/>
      <c r="H82" s="118"/>
      <c r="I82" s="118"/>
      <c r="J82" s="118"/>
      <c r="K82" s="118"/>
      <c r="L82" s="119"/>
      <c r="M82" s="119"/>
      <c r="N82" s="120"/>
    </row>
    <row r="85" spans="1:14" s="5" customFormat="1" x14ac:dyDescent="0.25">
      <c r="A85" s="116"/>
      <c r="B85" s="117"/>
      <c r="C85" s="117"/>
      <c r="D85" s="117"/>
      <c r="E85" s="117"/>
      <c r="F85" s="117"/>
      <c r="G85" s="118"/>
      <c r="H85" s="118"/>
      <c r="I85" s="118"/>
      <c r="J85" s="118"/>
      <c r="K85" s="118"/>
      <c r="L85" s="119"/>
      <c r="M85" s="119"/>
      <c r="N85" s="120"/>
    </row>
  </sheetData>
  <mergeCells count="1">
    <mergeCell ref="A12:K12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workbookViewId="0">
      <selection activeCell="H60" sqref="H60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65" t="s">
        <v>143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66" t="s">
        <v>144</v>
      </c>
    </row>
    <row r="3" spans="1:17" s="1" customFormat="1" ht="30.75" customHeight="1" thickBot="1" x14ac:dyDescent="0.3">
      <c r="A3" s="204" t="s">
        <v>1</v>
      </c>
      <c r="B3" s="205" t="s">
        <v>2</v>
      </c>
      <c r="C3" s="287" t="s">
        <v>3</v>
      </c>
      <c r="D3" s="287"/>
      <c r="E3" s="34" t="s">
        <v>53</v>
      </c>
      <c r="F3" s="34" t="s">
        <v>54</v>
      </c>
      <c r="G3" s="57" t="s">
        <v>55</v>
      </c>
      <c r="H3" s="173" t="s">
        <v>145</v>
      </c>
      <c r="I3" s="167" t="s">
        <v>146</v>
      </c>
      <c r="J3" s="167" t="s">
        <v>147</v>
      </c>
    </row>
    <row r="4" spans="1:17" ht="16.5" customHeight="1" thickBot="1" x14ac:dyDescent="0.3">
      <c r="A4" s="264" t="s">
        <v>7</v>
      </c>
      <c r="B4" s="265"/>
      <c r="C4" s="265"/>
      <c r="D4" s="99"/>
      <c r="E4" s="58">
        <v>69812553.75</v>
      </c>
      <c r="F4" s="58">
        <v>69463474.540000007</v>
      </c>
      <c r="G4" s="71">
        <v>68000000</v>
      </c>
      <c r="H4" s="175">
        <v>15483</v>
      </c>
      <c r="I4" s="176">
        <f>SUM(H4)</f>
        <v>15483</v>
      </c>
      <c r="J4" s="176">
        <f>SUM(G4+I4)</f>
        <v>68015483</v>
      </c>
    </row>
    <row r="6" spans="1:17" ht="15.75" thickBot="1" x14ac:dyDescent="0.3"/>
    <row r="7" spans="1:17" ht="18" customHeight="1" x14ac:dyDescent="0.25">
      <c r="A7" s="258" t="s">
        <v>22</v>
      </c>
      <c r="B7" s="258"/>
      <c r="C7" s="258"/>
      <c r="D7" s="258"/>
      <c r="E7" s="258"/>
      <c r="F7" s="258"/>
      <c r="G7" s="259"/>
      <c r="H7" s="165" t="s">
        <v>143</v>
      </c>
      <c r="I7" s="169"/>
      <c r="J7" s="169"/>
      <c r="K7" s="169"/>
      <c r="L7" s="169"/>
      <c r="M7" s="169"/>
      <c r="N7" s="169"/>
      <c r="O7" s="169"/>
      <c r="P7" s="169"/>
      <c r="Q7" s="169"/>
    </row>
    <row r="8" spans="1:17" ht="12" customHeight="1" thickBot="1" x14ac:dyDescent="0.3">
      <c r="A8" s="260"/>
      <c r="B8" s="260"/>
      <c r="C8" s="260"/>
      <c r="D8" s="260"/>
      <c r="E8" s="260"/>
      <c r="F8" s="260"/>
      <c r="G8" s="261"/>
      <c r="H8" s="166" t="s">
        <v>144</v>
      </c>
    </row>
    <row r="9" spans="1:17" s="1" customFormat="1" ht="30.75" customHeight="1" thickBot="1" x14ac:dyDescent="0.3">
      <c r="A9" s="204" t="s">
        <v>1</v>
      </c>
      <c r="B9" s="205" t="s">
        <v>2</v>
      </c>
      <c r="C9" s="287" t="s">
        <v>3</v>
      </c>
      <c r="D9" s="287"/>
      <c r="E9" s="206" t="s">
        <v>53</v>
      </c>
      <c r="F9" s="206" t="s">
        <v>54</v>
      </c>
      <c r="G9" s="207" t="s">
        <v>55</v>
      </c>
      <c r="H9" s="219" t="s">
        <v>145</v>
      </c>
      <c r="I9" s="221" t="s">
        <v>146</v>
      </c>
      <c r="J9" s="220" t="s">
        <v>147</v>
      </c>
    </row>
    <row r="10" spans="1:17" s="1" customFormat="1" ht="42" customHeight="1" x14ac:dyDescent="0.25">
      <c r="A10" s="210" t="s">
        <v>4</v>
      </c>
      <c r="B10" s="211" t="s">
        <v>16</v>
      </c>
      <c r="C10" s="288" t="s">
        <v>49</v>
      </c>
      <c r="D10" s="288"/>
      <c r="E10" s="212">
        <v>-304528.58</v>
      </c>
      <c r="F10" s="212">
        <v>-4131622.88</v>
      </c>
      <c r="G10" s="213">
        <v>10000000</v>
      </c>
      <c r="H10" s="222">
        <v>0</v>
      </c>
      <c r="I10" s="223">
        <f>SUM(H10)</f>
        <v>0</v>
      </c>
      <c r="J10" s="224">
        <f>SUM(G10+I10)</f>
        <v>10000000</v>
      </c>
    </row>
    <row r="11" spans="1:17" s="1" customFormat="1" ht="15.95" customHeight="1" x14ac:dyDescent="0.25">
      <c r="A11" s="199" t="s">
        <v>4</v>
      </c>
      <c r="B11" s="200" t="s">
        <v>17</v>
      </c>
      <c r="C11" s="289" t="s">
        <v>45</v>
      </c>
      <c r="D11" s="289"/>
      <c r="E11" s="201">
        <v>0</v>
      </c>
      <c r="F11" s="202">
        <v>0</v>
      </c>
      <c r="G11" s="203">
        <v>12000000</v>
      </c>
      <c r="H11" s="225">
        <v>0</v>
      </c>
      <c r="I11" s="226">
        <f t="shared" ref="I11:I12" si="0">SUM(H11)</f>
        <v>0</v>
      </c>
      <c r="J11" s="227">
        <f t="shared" ref="J11:J12" si="1">SUM(G11+I11)</f>
        <v>12000000</v>
      </c>
    </row>
    <row r="12" spans="1:17" s="1" customFormat="1" ht="15.95" customHeight="1" thickBot="1" x14ac:dyDescent="0.3">
      <c r="A12" s="214" t="s">
        <v>4</v>
      </c>
      <c r="B12" s="215" t="s">
        <v>18</v>
      </c>
      <c r="C12" s="290" t="s">
        <v>46</v>
      </c>
      <c r="D12" s="290"/>
      <c r="E12" s="216">
        <v>0</v>
      </c>
      <c r="F12" s="217">
        <v>91832.59</v>
      </c>
      <c r="G12" s="218">
        <v>0</v>
      </c>
      <c r="H12" s="228">
        <v>0</v>
      </c>
      <c r="I12" s="229">
        <f t="shared" si="0"/>
        <v>0</v>
      </c>
      <c r="J12" s="230">
        <f t="shared" si="1"/>
        <v>0</v>
      </c>
    </row>
    <row r="13" spans="1:17" s="1" customFormat="1" ht="15.75" thickBot="1" x14ac:dyDescent="0.3">
      <c r="A13" s="291" t="s">
        <v>47</v>
      </c>
      <c r="B13" s="292"/>
      <c r="C13" s="292"/>
      <c r="D13" s="292"/>
      <c r="E13" s="208">
        <f>SUM(E10:E12)</f>
        <v>-304528.58</v>
      </c>
      <c r="F13" s="208">
        <f>SUM(F10:F12)</f>
        <v>-4039790.29</v>
      </c>
      <c r="G13" s="209">
        <f>SUM(G10:G12)</f>
        <v>22000000</v>
      </c>
      <c r="H13" s="231">
        <f t="shared" ref="H13:J13" si="2">SUM(H10:H12)</f>
        <v>0</v>
      </c>
      <c r="I13" s="232">
        <f t="shared" si="2"/>
        <v>0</v>
      </c>
      <c r="J13" s="233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</row>
    <row r="15" spans="1:17" s="1" customFormat="1" ht="18.75" customHeight="1" thickBot="1" x14ac:dyDescent="0.3">
      <c r="A15" s="274" t="s">
        <v>48</v>
      </c>
      <c r="B15" s="274"/>
      <c r="C15" s="274"/>
      <c r="D15" s="274"/>
      <c r="E15" s="47"/>
      <c r="I15" s="256">
        <f>SUM(J4+J13)</f>
        <v>90015483</v>
      </c>
      <c r="J15" s="257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65" t="s">
        <v>143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66" t="s">
        <v>144</v>
      </c>
    </row>
    <row r="30" spans="1:10" s="1" customFormat="1" ht="30.75" customHeight="1" thickBot="1" x14ac:dyDescent="0.3">
      <c r="A30" s="4" t="s">
        <v>58</v>
      </c>
      <c r="B30" s="252" t="s">
        <v>3</v>
      </c>
      <c r="C30" s="253"/>
      <c r="D30" s="80"/>
      <c r="E30" s="34" t="s">
        <v>53</v>
      </c>
      <c r="F30" s="34" t="s">
        <v>54</v>
      </c>
      <c r="G30" s="57" t="s">
        <v>55</v>
      </c>
      <c r="H30" s="173" t="s">
        <v>145</v>
      </c>
      <c r="I30" s="167" t="s">
        <v>146</v>
      </c>
      <c r="J30" s="167" t="s">
        <v>147</v>
      </c>
    </row>
    <row r="31" spans="1:10" ht="14.45" customHeight="1" x14ac:dyDescent="0.25">
      <c r="A31" s="61" t="s">
        <v>61</v>
      </c>
      <c r="B31" s="254" t="s">
        <v>19</v>
      </c>
      <c r="C31" s="255"/>
      <c r="D31" s="81"/>
      <c r="E31" s="62">
        <v>5999030</v>
      </c>
      <c r="F31" s="62">
        <v>5756328.9000000004</v>
      </c>
      <c r="G31" s="63">
        <v>6000000</v>
      </c>
      <c r="H31" s="186">
        <v>0</v>
      </c>
      <c r="I31" s="190">
        <f>SUM(H31)</f>
        <v>0</v>
      </c>
      <c r="J31" s="192">
        <f>SUM(G31+I31)</f>
        <v>6000000</v>
      </c>
    </row>
    <row r="32" spans="1:10" ht="14.45" customHeight="1" x14ac:dyDescent="0.25">
      <c r="A32" s="59" t="s">
        <v>72</v>
      </c>
      <c r="B32" s="93" t="s">
        <v>73</v>
      </c>
      <c r="C32" s="94"/>
      <c r="D32" s="82"/>
      <c r="E32" s="60">
        <v>9627669.8000000007</v>
      </c>
      <c r="F32" s="60">
        <v>8347938.8600000003</v>
      </c>
      <c r="G32" s="45">
        <v>10400000</v>
      </c>
      <c r="H32" s="187">
        <v>0</v>
      </c>
      <c r="I32" s="188">
        <f t="shared" ref="I32:I40" si="3">SUM(H32)</f>
        <v>0</v>
      </c>
      <c r="J32" s="193">
        <f t="shared" ref="J32:J40" si="4">SUM(G32+I32)</f>
        <v>10400000</v>
      </c>
    </row>
    <row r="33" spans="1:17" ht="14.45" customHeight="1" x14ac:dyDescent="0.25">
      <c r="A33" s="59" t="s">
        <v>66</v>
      </c>
      <c r="B33" s="250" t="s">
        <v>67</v>
      </c>
      <c r="C33" s="251"/>
      <c r="D33" s="82"/>
      <c r="E33" s="60">
        <v>35211609.229999997</v>
      </c>
      <c r="F33" s="60">
        <v>34393638.109999999</v>
      </c>
      <c r="G33" s="45">
        <v>46036849.399999999</v>
      </c>
      <c r="H33" s="187">
        <v>15483</v>
      </c>
      <c r="I33" s="188">
        <f t="shared" si="3"/>
        <v>15483</v>
      </c>
      <c r="J33" s="193">
        <f t="shared" si="4"/>
        <v>46052332.399999999</v>
      </c>
    </row>
    <row r="34" spans="1:17" ht="14.45" customHeight="1" x14ac:dyDescent="0.25">
      <c r="A34" s="59" t="s">
        <v>62</v>
      </c>
      <c r="B34" s="250" t="s">
        <v>59</v>
      </c>
      <c r="C34" s="251"/>
      <c r="D34" s="82"/>
      <c r="E34" s="60">
        <v>119600</v>
      </c>
      <c r="F34" s="60">
        <v>82602.600000000006</v>
      </c>
      <c r="G34" s="45">
        <v>100000</v>
      </c>
      <c r="H34" s="187">
        <v>0</v>
      </c>
      <c r="I34" s="188">
        <f t="shared" si="3"/>
        <v>0</v>
      </c>
      <c r="J34" s="193">
        <f t="shared" si="4"/>
        <v>100000</v>
      </c>
    </row>
    <row r="35" spans="1:17" ht="14.45" customHeight="1" x14ac:dyDescent="0.25">
      <c r="A35" s="55" t="s">
        <v>63</v>
      </c>
      <c r="B35" s="250" t="s">
        <v>60</v>
      </c>
      <c r="C35" s="251"/>
      <c r="D35" s="83"/>
      <c r="E35" s="56">
        <v>910802</v>
      </c>
      <c r="F35" s="56">
        <v>866731.65</v>
      </c>
      <c r="G35" s="54">
        <v>1700000</v>
      </c>
      <c r="H35" s="187">
        <v>0</v>
      </c>
      <c r="I35" s="188">
        <f t="shared" si="3"/>
        <v>0</v>
      </c>
      <c r="J35" s="193">
        <f t="shared" si="4"/>
        <v>1700000</v>
      </c>
    </row>
    <row r="36" spans="1:17" ht="14.45" customHeight="1" x14ac:dyDescent="0.25">
      <c r="A36" s="55" t="s">
        <v>69</v>
      </c>
      <c r="B36" s="250" t="s">
        <v>70</v>
      </c>
      <c r="C36" s="251"/>
      <c r="D36" s="83"/>
      <c r="E36" s="56">
        <v>1996896</v>
      </c>
      <c r="F36" s="56">
        <v>1723993.3</v>
      </c>
      <c r="G36" s="54">
        <v>2000000</v>
      </c>
      <c r="H36" s="187">
        <v>0</v>
      </c>
      <c r="I36" s="188">
        <f t="shared" si="3"/>
        <v>0</v>
      </c>
      <c r="J36" s="193">
        <f t="shared" si="4"/>
        <v>2000000</v>
      </c>
    </row>
    <row r="37" spans="1:17" ht="14.45" customHeight="1" x14ac:dyDescent="0.25">
      <c r="A37" s="55" t="s">
        <v>5</v>
      </c>
      <c r="B37" s="250" t="s">
        <v>6</v>
      </c>
      <c r="C37" s="251"/>
      <c r="D37" s="83"/>
      <c r="E37" s="56">
        <v>7956220</v>
      </c>
      <c r="F37" s="56">
        <v>6905030.3300000001</v>
      </c>
      <c r="G37" s="54">
        <v>8000000</v>
      </c>
      <c r="H37" s="187">
        <v>0</v>
      </c>
      <c r="I37" s="188">
        <f t="shared" si="3"/>
        <v>0</v>
      </c>
      <c r="J37" s="193">
        <f t="shared" si="4"/>
        <v>8000000</v>
      </c>
    </row>
    <row r="38" spans="1:17" ht="14.45" customHeight="1" x14ac:dyDescent="0.25">
      <c r="A38" s="55" t="s">
        <v>102</v>
      </c>
      <c r="B38" s="93" t="s">
        <v>103</v>
      </c>
      <c r="C38" s="94"/>
      <c r="D38" s="83"/>
      <c r="E38" s="56">
        <v>0</v>
      </c>
      <c r="F38" s="56">
        <v>0</v>
      </c>
      <c r="G38" s="54">
        <v>200000</v>
      </c>
      <c r="H38" s="187">
        <v>0</v>
      </c>
      <c r="I38" s="188">
        <f t="shared" si="3"/>
        <v>0</v>
      </c>
      <c r="J38" s="193">
        <f t="shared" si="4"/>
        <v>200000</v>
      </c>
    </row>
    <row r="39" spans="1:17" ht="14.45" customHeight="1" x14ac:dyDescent="0.25">
      <c r="A39" s="55" t="s">
        <v>64</v>
      </c>
      <c r="B39" s="250" t="s">
        <v>20</v>
      </c>
      <c r="C39" s="251"/>
      <c r="D39" s="83"/>
      <c r="E39" s="56">
        <v>5822229.8099999996</v>
      </c>
      <c r="F39" s="56">
        <v>5683452.1699999999</v>
      </c>
      <c r="G39" s="54">
        <v>8000000</v>
      </c>
      <c r="H39" s="187">
        <v>0</v>
      </c>
      <c r="I39" s="188">
        <f t="shared" si="3"/>
        <v>0</v>
      </c>
      <c r="J39" s="193">
        <f t="shared" si="4"/>
        <v>8000000</v>
      </c>
    </row>
    <row r="40" spans="1:17" ht="14.45" customHeight="1" thickBot="1" x14ac:dyDescent="0.3">
      <c r="A40" s="68" t="s">
        <v>65</v>
      </c>
      <c r="B40" s="262" t="s">
        <v>21</v>
      </c>
      <c r="C40" s="263"/>
      <c r="D40" s="84"/>
      <c r="E40" s="69">
        <v>314196</v>
      </c>
      <c r="F40" s="69">
        <v>114196</v>
      </c>
      <c r="G40" s="70">
        <v>6000000</v>
      </c>
      <c r="H40" s="189">
        <v>0</v>
      </c>
      <c r="I40" s="191">
        <f t="shared" si="3"/>
        <v>0</v>
      </c>
      <c r="J40" s="194">
        <f t="shared" si="4"/>
        <v>6000000</v>
      </c>
    </row>
    <row r="41" spans="1:17" ht="16.5" customHeight="1" thickBot="1" x14ac:dyDescent="0.3">
      <c r="A41" s="264" t="s">
        <v>15</v>
      </c>
      <c r="B41" s="265"/>
      <c r="C41" s="265"/>
      <c r="D41" s="99"/>
      <c r="E41" s="58">
        <f>SUM(E31:E40)</f>
        <v>67958252.840000004</v>
      </c>
      <c r="F41" s="58">
        <f>SUM(F31:F40)</f>
        <v>63873911.920000002</v>
      </c>
      <c r="G41" s="71">
        <f>SUM(G31:G40)</f>
        <v>88436849.400000006</v>
      </c>
      <c r="H41" s="175">
        <f t="shared" ref="H41:J41" si="5">SUM(H31:H40)</f>
        <v>15483</v>
      </c>
      <c r="I41" s="176">
        <f t="shared" si="5"/>
        <v>15483</v>
      </c>
      <c r="J41" s="176">
        <f t="shared" si="5"/>
        <v>88452332.400000006</v>
      </c>
    </row>
    <row r="42" spans="1:17" ht="15.95" customHeight="1" x14ac:dyDescent="0.25">
      <c r="A42" s="266" t="s">
        <v>106</v>
      </c>
      <c r="B42" s="266"/>
      <c r="C42" s="266"/>
      <c r="D42" s="266"/>
      <c r="E42" s="266"/>
      <c r="F42" s="266"/>
      <c r="G42" s="95">
        <v>60479736.100000001</v>
      </c>
      <c r="H42" s="95">
        <v>15483</v>
      </c>
      <c r="I42" s="95">
        <v>15483</v>
      </c>
      <c r="J42" s="95">
        <f>SUM(G42+I42)</f>
        <v>60495219.100000001</v>
      </c>
    </row>
    <row r="43" spans="1:17" ht="15.95" customHeight="1" thickBot="1" x14ac:dyDescent="0.3">
      <c r="A43" s="267" t="s">
        <v>105</v>
      </c>
      <c r="B43" s="267"/>
      <c r="C43" s="267"/>
      <c r="D43" s="267"/>
      <c r="E43" s="96"/>
      <c r="F43" s="96"/>
      <c r="G43" s="95">
        <v>27957113.300000001</v>
      </c>
      <c r="H43" s="95">
        <v>0</v>
      </c>
      <c r="I43" s="95">
        <v>0</v>
      </c>
      <c r="J43" s="95">
        <f>SUM(G43+I43)</f>
        <v>27957113.300000001</v>
      </c>
    </row>
    <row r="44" spans="1:17" x14ac:dyDescent="0.25">
      <c r="A44" s="271" t="s">
        <v>75</v>
      </c>
      <c r="B44" s="271"/>
      <c r="C44" s="271"/>
      <c r="D44" s="271"/>
      <c r="E44" s="271"/>
      <c r="F44" s="271"/>
      <c r="G44" s="271"/>
      <c r="H44" s="197"/>
      <c r="I44" s="197"/>
      <c r="J44" s="198"/>
    </row>
    <row r="45" spans="1:17" ht="15.75" thickBot="1" x14ac:dyDescent="0.3">
      <c r="A45" s="72"/>
      <c r="B45" s="72"/>
      <c r="C45" s="72"/>
      <c r="D45" s="72"/>
      <c r="E45" s="72"/>
      <c r="F45" s="72"/>
      <c r="G45" s="72"/>
    </row>
    <row r="46" spans="1:17" ht="18" customHeight="1" x14ac:dyDescent="0.25">
      <c r="A46" s="258" t="s">
        <v>22</v>
      </c>
      <c r="B46" s="258"/>
      <c r="C46" s="258"/>
      <c r="D46" s="258"/>
      <c r="E46" s="258"/>
      <c r="F46" s="258"/>
      <c r="G46" s="259"/>
      <c r="H46" s="165" t="s">
        <v>143</v>
      </c>
      <c r="I46" s="169"/>
      <c r="J46" s="169"/>
      <c r="K46" s="169"/>
      <c r="L46" s="169"/>
      <c r="M46" s="169"/>
      <c r="N46" s="169"/>
      <c r="O46" s="169"/>
      <c r="P46" s="169"/>
      <c r="Q46" s="169"/>
    </row>
    <row r="47" spans="1:17" ht="12" customHeight="1" thickBot="1" x14ac:dyDescent="0.3">
      <c r="A47" s="260"/>
      <c r="B47" s="260"/>
      <c r="C47" s="260"/>
      <c r="D47" s="260"/>
      <c r="E47" s="260"/>
      <c r="F47" s="260"/>
      <c r="G47" s="261"/>
      <c r="H47" s="166" t="s">
        <v>144</v>
      </c>
    </row>
    <row r="48" spans="1:17" s="1" customFormat="1" ht="30.75" customHeight="1" thickBot="1" x14ac:dyDescent="0.3">
      <c r="A48" s="4" t="s">
        <v>1</v>
      </c>
      <c r="B48" s="74" t="s">
        <v>2</v>
      </c>
      <c r="C48" s="98" t="s">
        <v>3</v>
      </c>
      <c r="D48" s="80"/>
      <c r="E48" s="34" t="s">
        <v>53</v>
      </c>
      <c r="F48" s="34" t="s">
        <v>54</v>
      </c>
      <c r="G48" s="57" t="s">
        <v>55</v>
      </c>
      <c r="H48" s="167" t="s">
        <v>145</v>
      </c>
      <c r="I48" s="167" t="s">
        <v>146</v>
      </c>
      <c r="J48" s="167" t="s">
        <v>147</v>
      </c>
    </row>
    <row r="49" spans="1:10" ht="15" customHeight="1" thickBot="1" x14ac:dyDescent="0.3">
      <c r="A49" s="66" t="s">
        <v>4</v>
      </c>
      <c r="B49" s="75" t="s">
        <v>56</v>
      </c>
      <c r="C49" s="272" t="s">
        <v>57</v>
      </c>
      <c r="D49" s="273"/>
      <c r="E49" s="49">
        <v>1549772.33</v>
      </c>
      <c r="F49" s="49">
        <v>1549772.33</v>
      </c>
      <c r="G49" s="67">
        <v>1563150.6</v>
      </c>
      <c r="H49" s="174">
        <v>0</v>
      </c>
      <c r="I49" s="170">
        <v>0</v>
      </c>
      <c r="J49" s="195">
        <f>SUM(G49+I49)</f>
        <v>1563150.6</v>
      </c>
    </row>
    <row r="50" spans="1:10" ht="16.5" customHeight="1" thickBot="1" x14ac:dyDescent="0.3">
      <c r="A50" s="264" t="s">
        <v>71</v>
      </c>
      <c r="B50" s="265"/>
      <c r="C50" s="265"/>
      <c r="D50" s="99"/>
      <c r="E50" s="58">
        <f>SUM(E49)</f>
        <v>1549772.33</v>
      </c>
      <c r="F50" s="58">
        <f>SUM(F49)</f>
        <v>1549772.33</v>
      </c>
      <c r="G50" s="71">
        <f>SUM(G49)</f>
        <v>1563150.6</v>
      </c>
      <c r="H50" s="171">
        <f t="shared" ref="H50:J50" si="6">SUM(H49)</f>
        <v>0</v>
      </c>
      <c r="I50" s="171">
        <f t="shared" si="6"/>
        <v>0</v>
      </c>
      <c r="J50" s="171">
        <f t="shared" si="6"/>
        <v>1563150.6</v>
      </c>
    </row>
    <row r="51" spans="1:10" ht="5.25" customHeight="1" thickBot="1" x14ac:dyDescent="0.3">
      <c r="A51" s="97"/>
      <c r="B51" s="97"/>
      <c r="C51" s="97"/>
      <c r="D51" s="97"/>
      <c r="E51" s="97"/>
      <c r="F51" s="97"/>
      <c r="G51" s="97"/>
    </row>
    <row r="52" spans="1:10" s="1" customFormat="1" ht="18.75" thickBot="1" x14ac:dyDescent="0.3">
      <c r="A52" s="274" t="s">
        <v>104</v>
      </c>
      <c r="B52" s="274"/>
      <c r="C52" s="274"/>
      <c r="D52" s="274"/>
      <c r="E52" s="274"/>
      <c r="I52" s="256">
        <f>SUM(J41+J50)</f>
        <v>90015483</v>
      </c>
      <c r="J52" s="257"/>
    </row>
    <row r="53" spans="1:10" s="46" customFormat="1" ht="5.25" customHeight="1" x14ac:dyDescent="0.25">
      <c r="A53" s="65"/>
      <c r="B53" s="65"/>
      <c r="C53" s="65"/>
      <c r="D53" s="65"/>
      <c r="E53" s="65"/>
      <c r="F53" s="64"/>
      <c r="G53" s="64"/>
    </row>
    <row r="54" spans="1:10" s="46" customFormat="1" ht="5.25" customHeight="1" x14ac:dyDescent="0.25">
      <c r="A54" s="65"/>
      <c r="B54" s="65"/>
      <c r="C54" s="65"/>
      <c r="D54" s="65"/>
      <c r="E54" s="65"/>
      <c r="F54" s="64"/>
      <c r="G54" s="64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12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12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1" customFormat="1" ht="18" customHeight="1" x14ac:dyDescent="0.25">
      <c r="A61" s="35" t="s">
        <v>8</v>
      </c>
      <c r="B61" s="41"/>
      <c r="C61" s="42"/>
      <c r="D61" s="36"/>
      <c r="E61" s="43"/>
      <c r="F61" s="44"/>
    </row>
    <row r="62" spans="1:10" s="1" customFormat="1" ht="18" customHeight="1" thickBot="1" x14ac:dyDescent="0.3">
      <c r="A62" s="35"/>
      <c r="B62" s="41"/>
      <c r="C62" s="42"/>
      <c r="D62" s="36"/>
      <c r="E62" s="43"/>
      <c r="F62" s="44"/>
    </row>
    <row r="63" spans="1:10" ht="18" x14ac:dyDescent="0.25">
      <c r="A63" s="73" t="s">
        <v>76</v>
      </c>
      <c r="B63" s="73"/>
      <c r="H63" s="165" t="s">
        <v>143</v>
      </c>
    </row>
    <row r="64" spans="1:10" s="79" customFormat="1" ht="12" customHeight="1" thickBot="1" x14ac:dyDescent="0.25">
      <c r="A64" s="76" t="s">
        <v>77</v>
      </c>
      <c r="B64" s="76"/>
      <c r="C64" s="76"/>
      <c r="D64" s="76"/>
      <c r="E64" s="77"/>
      <c r="F64" s="77"/>
      <c r="G64" s="78"/>
      <c r="H64" s="166" t="s">
        <v>144</v>
      </c>
    </row>
    <row r="65" spans="1:10" s="1" customFormat="1" ht="30.75" customHeight="1" thickBot="1" x14ac:dyDescent="0.3">
      <c r="A65" s="4" t="s">
        <v>1</v>
      </c>
      <c r="B65" s="74" t="s">
        <v>2</v>
      </c>
      <c r="C65" s="89" t="s">
        <v>3</v>
      </c>
      <c r="D65" s="252" t="s">
        <v>80</v>
      </c>
      <c r="E65" s="253"/>
      <c r="F65" s="253"/>
      <c r="G65" s="92" t="s">
        <v>55</v>
      </c>
      <c r="H65" s="173" t="s">
        <v>145</v>
      </c>
      <c r="I65" s="167" t="s">
        <v>146</v>
      </c>
      <c r="J65" s="168" t="s">
        <v>147</v>
      </c>
    </row>
    <row r="66" spans="1:10" ht="18" customHeight="1" x14ac:dyDescent="0.25">
      <c r="A66" s="100">
        <v>1032</v>
      </c>
      <c r="B66" s="101">
        <v>5225</v>
      </c>
      <c r="C66" s="172" t="s">
        <v>9</v>
      </c>
      <c r="D66" s="275" t="s">
        <v>89</v>
      </c>
      <c r="E66" s="276"/>
      <c r="F66" s="276"/>
      <c r="G66" s="177">
        <v>4257</v>
      </c>
      <c r="H66" s="178">
        <v>0</v>
      </c>
      <c r="I66" s="179">
        <f>SUM(H66)</f>
        <v>0</v>
      </c>
      <c r="J66" s="196">
        <f>SUM(G66+I66)</f>
        <v>4257</v>
      </c>
    </row>
    <row r="67" spans="1:10" ht="18" customHeight="1" x14ac:dyDescent="0.25">
      <c r="A67" s="85">
        <v>2143</v>
      </c>
      <c r="B67" s="87">
        <v>5229</v>
      </c>
      <c r="C67" s="90" t="s">
        <v>10</v>
      </c>
      <c r="D67" s="268" t="s">
        <v>90</v>
      </c>
      <c r="E67" s="269"/>
      <c r="F67" s="269"/>
      <c r="G67" s="180">
        <v>13692</v>
      </c>
      <c r="H67" s="181">
        <v>0</v>
      </c>
      <c r="I67" s="179">
        <f t="shared" ref="I67:I84" si="7">SUM(H67)</f>
        <v>0</v>
      </c>
      <c r="J67" s="196">
        <f t="shared" ref="J67:J84" si="8">SUM(G67+I67)</f>
        <v>13692</v>
      </c>
    </row>
    <row r="68" spans="1:10" ht="18" customHeight="1" x14ac:dyDescent="0.25">
      <c r="A68" s="85">
        <v>2143</v>
      </c>
      <c r="B68" s="87">
        <v>5229</v>
      </c>
      <c r="C68" s="90" t="s">
        <v>10</v>
      </c>
      <c r="D68" s="268" t="s">
        <v>91</v>
      </c>
      <c r="E68" s="269"/>
      <c r="F68" s="269"/>
      <c r="G68" s="180">
        <v>4500</v>
      </c>
      <c r="H68" s="181">
        <v>0</v>
      </c>
      <c r="I68" s="179">
        <f t="shared" si="7"/>
        <v>0</v>
      </c>
      <c r="J68" s="196">
        <f t="shared" si="8"/>
        <v>4500</v>
      </c>
    </row>
    <row r="69" spans="1:10" ht="18" customHeight="1" x14ac:dyDescent="0.25">
      <c r="A69" s="85">
        <v>2292</v>
      </c>
      <c r="B69" s="87">
        <v>5323</v>
      </c>
      <c r="C69" s="90" t="s">
        <v>109</v>
      </c>
      <c r="D69" s="268" t="s">
        <v>110</v>
      </c>
      <c r="E69" s="269"/>
      <c r="F69" s="270"/>
      <c r="G69" s="180">
        <v>5000</v>
      </c>
      <c r="H69" s="181">
        <v>0</v>
      </c>
      <c r="I69" s="179">
        <f t="shared" si="7"/>
        <v>0</v>
      </c>
      <c r="J69" s="196">
        <f t="shared" si="8"/>
        <v>5000</v>
      </c>
    </row>
    <row r="70" spans="1:10" ht="18" customHeight="1" x14ac:dyDescent="0.25">
      <c r="A70" s="85">
        <v>2292</v>
      </c>
      <c r="B70" s="87">
        <v>5339</v>
      </c>
      <c r="C70" s="90" t="s">
        <v>107</v>
      </c>
      <c r="D70" s="268" t="s">
        <v>108</v>
      </c>
      <c r="E70" s="269"/>
      <c r="F70" s="270"/>
      <c r="G70" s="180">
        <v>324739.09999999998</v>
      </c>
      <c r="H70" s="181">
        <v>0</v>
      </c>
      <c r="I70" s="179">
        <f t="shared" si="7"/>
        <v>0</v>
      </c>
      <c r="J70" s="196">
        <f t="shared" si="8"/>
        <v>324739.09999999998</v>
      </c>
    </row>
    <row r="71" spans="1:10" ht="18" customHeight="1" x14ac:dyDescent="0.25">
      <c r="A71" s="85">
        <v>3119</v>
      </c>
      <c r="B71" s="87">
        <v>5331</v>
      </c>
      <c r="C71" s="90" t="s">
        <v>79</v>
      </c>
      <c r="D71" s="268" t="s">
        <v>92</v>
      </c>
      <c r="E71" s="269"/>
      <c r="F71" s="269"/>
      <c r="G71" s="180">
        <v>2940000</v>
      </c>
      <c r="H71" s="181">
        <v>0</v>
      </c>
      <c r="I71" s="179">
        <f t="shared" si="7"/>
        <v>0</v>
      </c>
      <c r="J71" s="196">
        <f t="shared" si="8"/>
        <v>2940000</v>
      </c>
    </row>
    <row r="72" spans="1:10" ht="18" customHeight="1" x14ac:dyDescent="0.25">
      <c r="A72" s="277">
        <v>3119</v>
      </c>
      <c r="B72" s="279">
        <v>5336</v>
      </c>
      <c r="C72" s="90" t="s">
        <v>78</v>
      </c>
      <c r="D72" s="268" t="s">
        <v>93</v>
      </c>
      <c r="E72" s="269"/>
      <c r="F72" s="269"/>
      <c r="G72" s="180">
        <v>12617.72</v>
      </c>
      <c r="H72" s="181">
        <v>0</v>
      </c>
      <c r="I72" s="179">
        <f t="shared" si="7"/>
        <v>0</v>
      </c>
      <c r="J72" s="196">
        <f t="shared" si="8"/>
        <v>12617.72</v>
      </c>
    </row>
    <row r="73" spans="1:10" ht="18" customHeight="1" x14ac:dyDescent="0.25">
      <c r="A73" s="278"/>
      <c r="B73" s="280"/>
      <c r="C73" s="90" t="s">
        <v>78</v>
      </c>
      <c r="D73" s="268" t="s">
        <v>94</v>
      </c>
      <c r="E73" s="269"/>
      <c r="F73" s="269"/>
      <c r="G73" s="180">
        <v>2226.66</v>
      </c>
      <c r="H73" s="181">
        <v>0</v>
      </c>
      <c r="I73" s="179">
        <f t="shared" si="7"/>
        <v>0</v>
      </c>
      <c r="J73" s="196">
        <f t="shared" si="8"/>
        <v>2226.66</v>
      </c>
    </row>
    <row r="74" spans="1:10" ht="18" customHeight="1" x14ac:dyDescent="0.25">
      <c r="A74" s="85">
        <v>3314</v>
      </c>
      <c r="B74" s="87">
        <v>5229</v>
      </c>
      <c r="C74" s="90" t="s">
        <v>10</v>
      </c>
      <c r="D74" s="268" t="s">
        <v>95</v>
      </c>
      <c r="E74" s="269"/>
      <c r="F74" s="269"/>
      <c r="G74" s="180">
        <v>550</v>
      </c>
      <c r="H74" s="181">
        <v>0</v>
      </c>
      <c r="I74" s="179">
        <f t="shared" si="7"/>
        <v>0</v>
      </c>
      <c r="J74" s="196">
        <f t="shared" si="8"/>
        <v>550</v>
      </c>
    </row>
    <row r="75" spans="1:10" ht="18" customHeight="1" x14ac:dyDescent="0.25">
      <c r="A75" s="85">
        <v>3419</v>
      </c>
      <c r="B75" s="87">
        <v>5222</v>
      </c>
      <c r="C75" s="90" t="s">
        <v>11</v>
      </c>
      <c r="D75" s="268" t="s">
        <v>82</v>
      </c>
      <c r="E75" s="269"/>
      <c r="F75" s="269"/>
      <c r="G75" s="180">
        <v>420000</v>
      </c>
      <c r="H75" s="181">
        <v>0</v>
      </c>
      <c r="I75" s="179">
        <f t="shared" si="7"/>
        <v>0</v>
      </c>
      <c r="J75" s="196">
        <f t="shared" si="8"/>
        <v>420000</v>
      </c>
    </row>
    <row r="76" spans="1:10" ht="18" customHeight="1" x14ac:dyDescent="0.25">
      <c r="A76" s="85">
        <v>3419</v>
      </c>
      <c r="B76" s="87">
        <v>6349</v>
      </c>
      <c r="C76" s="90" t="s">
        <v>81</v>
      </c>
      <c r="D76" s="268" t="s">
        <v>96</v>
      </c>
      <c r="E76" s="269"/>
      <c r="F76" s="269"/>
      <c r="G76" s="180">
        <v>20000</v>
      </c>
      <c r="H76" s="181">
        <v>0</v>
      </c>
      <c r="I76" s="179">
        <f t="shared" si="7"/>
        <v>0</v>
      </c>
      <c r="J76" s="196">
        <f t="shared" si="8"/>
        <v>20000</v>
      </c>
    </row>
    <row r="77" spans="1:10" ht="18" customHeight="1" x14ac:dyDescent="0.25">
      <c r="A77" s="85">
        <v>3421</v>
      </c>
      <c r="B77" s="87">
        <v>5222</v>
      </c>
      <c r="C77" s="90" t="s">
        <v>11</v>
      </c>
      <c r="D77" s="268" t="s">
        <v>83</v>
      </c>
      <c r="E77" s="269"/>
      <c r="F77" s="269"/>
      <c r="G77" s="180">
        <v>5000</v>
      </c>
      <c r="H77" s="181">
        <v>0</v>
      </c>
      <c r="I77" s="179">
        <f t="shared" si="7"/>
        <v>0</v>
      </c>
      <c r="J77" s="196">
        <f t="shared" si="8"/>
        <v>5000</v>
      </c>
    </row>
    <row r="78" spans="1:10" ht="18" customHeight="1" x14ac:dyDescent="0.25">
      <c r="A78" s="85">
        <v>3900</v>
      </c>
      <c r="B78" s="87">
        <v>5222</v>
      </c>
      <c r="C78" s="90" t="s">
        <v>11</v>
      </c>
      <c r="D78" s="281" t="s">
        <v>84</v>
      </c>
      <c r="E78" s="282"/>
      <c r="F78" s="283"/>
      <c r="G78" s="180">
        <v>15000</v>
      </c>
      <c r="H78" s="181">
        <v>0</v>
      </c>
      <c r="I78" s="179">
        <f t="shared" si="7"/>
        <v>0</v>
      </c>
      <c r="J78" s="196">
        <f t="shared" si="8"/>
        <v>15000</v>
      </c>
    </row>
    <row r="79" spans="1:10" ht="18" customHeight="1" x14ac:dyDescent="0.25">
      <c r="A79" s="85">
        <v>3900</v>
      </c>
      <c r="B79" s="87">
        <v>5222</v>
      </c>
      <c r="C79" s="90" t="s">
        <v>11</v>
      </c>
      <c r="D79" s="281" t="s">
        <v>85</v>
      </c>
      <c r="E79" s="282"/>
      <c r="F79" s="283"/>
      <c r="G79" s="180">
        <v>15000</v>
      </c>
      <c r="H79" s="181">
        <v>0</v>
      </c>
      <c r="I79" s="179">
        <f t="shared" si="7"/>
        <v>0</v>
      </c>
      <c r="J79" s="196">
        <f t="shared" si="8"/>
        <v>15000</v>
      </c>
    </row>
    <row r="80" spans="1:10" ht="23.45" customHeight="1" x14ac:dyDescent="0.25">
      <c r="A80" s="85">
        <v>3900</v>
      </c>
      <c r="B80" s="87">
        <v>6323</v>
      </c>
      <c r="C80" s="90" t="s">
        <v>68</v>
      </c>
      <c r="D80" s="268" t="s">
        <v>86</v>
      </c>
      <c r="E80" s="269"/>
      <c r="F80" s="269"/>
      <c r="G80" s="180">
        <v>20000</v>
      </c>
      <c r="H80" s="181">
        <v>0</v>
      </c>
      <c r="I80" s="179">
        <f t="shared" si="7"/>
        <v>0</v>
      </c>
      <c r="J80" s="196">
        <f t="shared" si="8"/>
        <v>20000</v>
      </c>
    </row>
    <row r="81" spans="1:10" s="2" customFormat="1" ht="18" customHeight="1" x14ac:dyDescent="0.25">
      <c r="A81" s="85">
        <v>6171</v>
      </c>
      <c r="B81" s="87">
        <v>5221</v>
      </c>
      <c r="C81" s="90" t="s">
        <v>12</v>
      </c>
      <c r="D81" s="268" t="s">
        <v>97</v>
      </c>
      <c r="E81" s="269"/>
      <c r="F81" s="269"/>
      <c r="G81" s="180">
        <v>19961</v>
      </c>
      <c r="H81" s="181">
        <v>0</v>
      </c>
      <c r="I81" s="179">
        <f t="shared" si="7"/>
        <v>0</v>
      </c>
      <c r="J81" s="196">
        <f t="shared" si="8"/>
        <v>19961</v>
      </c>
    </row>
    <row r="82" spans="1:10" ht="18" customHeight="1" x14ac:dyDescent="0.25">
      <c r="A82" s="85">
        <v>6171</v>
      </c>
      <c r="B82" s="87">
        <v>5229</v>
      </c>
      <c r="C82" s="90" t="s">
        <v>10</v>
      </c>
      <c r="D82" s="268" t="s">
        <v>98</v>
      </c>
      <c r="E82" s="269"/>
      <c r="F82" s="269"/>
      <c r="G82" s="180">
        <v>7488</v>
      </c>
      <c r="H82" s="181">
        <v>0</v>
      </c>
      <c r="I82" s="179">
        <f t="shared" si="7"/>
        <v>0</v>
      </c>
      <c r="J82" s="196">
        <f t="shared" si="8"/>
        <v>7488</v>
      </c>
    </row>
    <row r="83" spans="1:10" ht="18" customHeight="1" x14ac:dyDescent="0.25">
      <c r="A83" s="85">
        <v>6171</v>
      </c>
      <c r="B83" s="87">
        <v>5321</v>
      </c>
      <c r="C83" s="90" t="s">
        <v>13</v>
      </c>
      <c r="D83" s="268" t="s">
        <v>87</v>
      </c>
      <c r="E83" s="269"/>
      <c r="F83" s="269"/>
      <c r="G83" s="180">
        <v>30000</v>
      </c>
      <c r="H83" s="181">
        <v>0</v>
      </c>
      <c r="I83" s="179">
        <f t="shared" si="7"/>
        <v>0</v>
      </c>
      <c r="J83" s="196">
        <f t="shared" si="8"/>
        <v>30000</v>
      </c>
    </row>
    <row r="84" spans="1:10" ht="18" customHeight="1" thickBot="1" x14ac:dyDescent="0.3">
      <c r="A84" s="86">
        <v>6171</v>
      </c>
      <c r="B84" s="88">
        <v>5329</v>
      </c>
      <c r="C84" s="91" t="s">
        <v>14</v>
      </c>
      <c r="D84" s="284" t="s">
        <v>88</v>
      </c>
      <c r="E84" s="285"/>
      <c r="F84" s="285"/>
      <c r="G84" s="182">
        <v>39220</v>
      </c>
      <c r="H84" s="181">
        <v>0</v>
      </c>
      <c r="I84" s="179">
        <f t="shared" si="7"/>
        <v>0</v>
      </c>
      <c r="J84" s="196">
        <f t="shared" si="8"/>
        <v>39220</v>
      </c>
    </row>
    <row r="85" spans="1:10" ht="15.75" thickBot="1" x14ac:dyDescent="0.3">
      <c r="A85" s="286" t="s">
        <v>23</v>
      </c>
      <c r="B85" s="286"/>
      <c r="C85" s="286"/>
      <c r="D85" s="286"/>
      <c r="E85" s="286"/>
      <c r="G85" s="183">
        <f>SUM(G66:G84)</f>
        <v>3899251.4800000004</v>
      </c>
      <c r="H85" s="184">
        <f t="shared" ref="H85:J85" si="9">SUM(H66:H84)</f>
        <v>0</v>
      </c>
      <c r="I85" s="183">
        <f t="shared" si="9"/>
        <v>0</v>
      </c>
      <c r="J85" s="185">
        <f t="shared" si="9"/>
        <v>3899251.4800000004</v>
      </c>
    </row>
    <row r="86" spans="1:10" s="1" customFormat="1" x14ac:dyDescent="0.25">
      <c r="F86" s="38"/>
      <c r="G86" s="40"/>
    </row>
  </sheetData>
  <mergeCells count="51">
    <mergeCell ref="I15:J15"/>
    <mergeCell ref="A4:C4"/>
    <mergeCell ref="C3:D3"/>
    <mergeCell ref="C9:D9"/>
    <mergeCell ref="C10:D10"/>
    <mergeCell ref="C11:D11"/>
    <mergeCell ref="C12:D12"/>
    <mergeCell ref="A13:D13"/>
    <mergeCell ref="A15:D15"/>
    <mergeCell ref="A7:G8"/>
    <mergeCell ref="D81:F81"/>
    <mergeCell ref="D82:F82"/>
    <mergeCell ref="D83:F83"/>
    <mergeCell ref="D84:F84"/>
    <mergeCell ref="A85:E85"/>
    <mergeCell ref="D80:F80"/>
    <mergeCell ref="D71:F71"/>
    <mergeCell ref="A72:A73"/>
    <mergeCell ref="B72:B73"/>
    <mergeCell ref="D72:F72"/>
    <mergeCell ref="D73:F73"/>
    <mergeCell ref="D74:F74"/>
    <mergeCell ref="D75:F75"/>
    <mergeCell ref="D76:F76"/>
    <mergeCell ref="D77:F77"/>
    <mergeCell ref="D78:F78"/>
    <mergeCell ref="D79:F79"/>
    <mergeCell ref="D70:F70"/>
    <mergeCell ref="A44:G44"/>
    <mergeCell ref="C49:D49"/>
    <mergeCell ref="A50:C50"/>
    <mergeCell ref="A52:E52"/>
    <mergeCell ref="D65:F65"/>
    <mergeCell ref="D66:F66"/>
    <mergeCell ref="D67:F67"/>
    <mergeCell ref="D68:F68"/>
    <mergeCell ref="D69:F69"/>
    <mergeCell ref="I52:J52"/>
    <mergeCell ref="A46:G47"/>
    <mergeCell ref="B37:C37"/>
    <mergeCell ref="B39:C39"/>
    <mergeCell ref="B40:C40"/>
    <mergeCell ref="A41:C41"/>
    <mergeCell ref="A42:F42"/>
    <mergeCell ref="A43:D43"/>
    <mergeCell ref="B36:C36"/>
    <mergeCell ref="B30:C30"/>
    <mergeCell ref="B31:C31"/>
    <mergeCell ref="B33:C33"/>
    <mergeCell ref="B34:C34"/>
    <mergeCell ref="B35:C35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1</vt:lpstr>
      <vt:lpstr>Příloha RO č. 1</vt:lpstr>
      <vt:lpstr>'Přehled o stavu rozpočtu 2022'!Názvy_tisku</vt:lpstr>
      <vt:lpstr>'Rozpočtové opatření č. 1'!Názvy_tisku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2022-05-04T12:32:53Z</cp:lastPrinted>
  <dcterms:created xsi:type="dcterms:W3CDTF">2021-02-27T14:36:32Z</dcterms:created>
  <dcterms:modified xsi:type="dcterms:W3CDTF">2024-01-11T07:20:49Z</dcterms:modified>
</cp:coreProperties>
</file>