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6380" windowHeight="8190" activeTab="2"/>
  </bookViews>
  <sheets>
    <sheet name="ROZPOČTOVÉ OPATŘENÍ č. 2" sheetId="4" r:id="rId1"/>
    <sheet name="Přehled o stavu rozpočtu 2018" sheetId="2" r:id="rId2"/>
    <sheet name="Dotace 2018 - přehled" sheetId="3" r:id="rId3"/>
  </sheets>
  <calcPr calcId="145621" iterateDelta="1E-4"/>
</workbook>
</file>

<file path=xl/calcChain.xml><?xml version="1.0" encoding="utf-8"?>
<calcChain xmlns="http://schemas.openxmlformats.org/spreadsheetml/2006/main">
  <c r="E21" i="2" l="1"/>
  <c r="M45" i="4"/>
  <c r="M44" i="4"/>
  <c r="M69" i="4"/>
  <c r="L69" i="4"/>
  <c r="M26" i="4"/>
  <c r="L26" i="4"/>
  <c r="M14" i="4"/>
  <c r="L14" i="4"/>
  <c r="D33" i="2"/>
  <c r="D44" i="2"/>
  <c r="E17" i="2"/>
  <c r="E8" i="2"/>
  <c r="D32" i="2"/>
  <c r="K8" i="3"/>
  <c r="L8" i="3"/>
  <c r="M8" i="3"/>
  <c r="M14" i="3"/>
  <c r="M19" i="3"/>
  <c r="M17" i="3"/>
  <c r="M18" i="3"/>
  <c r="J19" i="3"/>
  <c r="K19" i="3"/>
  <c r="L19" i="3"/>
  <c r="N19" i="3"/>
  <c r="J20" i="3"/>
  <c r="M38" i="3"/>
  <c r="M39" i="3"/>
  <c r="M40" i="3"/>
  <c r="M41" i="3"/>
  <c r="M42" i="3"/>
  <c r="J43" i="3"/>
  <c r="K43" i="3"/>
  <c r="J44" i="3"/>
  <c r="L43" i="3"/>
  <c r="N43" i="3"/>
  <c r="E26" i="2"/>
  <c r="C32" i="2"/>
  <c r="C33" i="2"/>
  <c r="C37" i="2"/>
  <c r="C40" i="2"/>
  <c r="D37" i="2"/>
  <c r="D40" i="2"/>
  <c r="E37" i="2"/>
  <c r="E40" i="2"/>
  <c r="C38" i="2"/>
  <c r="D38" i="2"/>
  <c r="E38" i="2"/>
  <c r="E39" i="2"/>
  <c r="C43" i="2"/>
  <c r="M43" i="3"/>
  <c r="E33" i="2"/>
  <c r="E44" i="2"/>
  <c r="C44" i="2"/>
  <c r="C45" i="2"/>
  <c r="C34" i="2"/>
  <c r="E32" i="2"/>
  <c r="D34" i="2"/>
  <c r="D43" i="2"/>
  <c r="D45" i="2"/>
  <c r="E12" i="2"/>
  <c r="E43" i="2"/>
  <c r="E45" i="2"/>
  <c r="E34" i="2"/>
</calcChain>
</file>

<file path=xl/sharedStrings.xml><?xml version="1.0" encoding="utf-8"?>
<sst xmlns="http://schemas.openxmlformats.org/spreadsheetml/2006/main" count="565" uniqueCount="181">
  <si>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</si>
  <si>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</si>
  <si>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</si>
  <si>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</si>
  <si>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</si>
  <si>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</si>
  <si>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</si>
  <si>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</si>
  <si>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</si>
  <si>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</si>
  <si>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</si>
  <si>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</si>
  <si>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</si>
  <si>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</si>
  <si>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</si>
  <si>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</si>
  <si>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</si>
  <si>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</si>
  <si>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104513013</t>
  </si>
  <si>
    <t>003745</t>
  </si>
  <si>
    <t>5011</t>
  </si>
  <si>
    <t>VPP - platy zaměstnanců v pracovním poměru</t>
  </si>
  <si>
    <t>5031</t>
  </si>
  <si>
    <t>VPP - povinné pojistné na soc.zabezpečení a přísp. na státní politiku zaměstnanosti</t>
  </si>
  <si>
    <t>5032</t>
  </si>
  <si>
    <t>VPP - povinné pojistné na veřejné zdravotní pojištění</t>
  </si>
  <si>
    <t>104113013</t>
  </si>
  <si>
    <t>231</t>
  </si>
  <si>
    <t>0</t>
  </si>
  <si>
    <t>Celkem</t>
  </si>
  <si>
    <t>005512</t>
  </si>
  <si>
    <t>5169</t>
  </si>
  <si>
    <t>5171</t>
  </si>
  <si>
    <t>2) Změny rozpočtu - vlastní - VÝDAJE (přesun prostředků rozpočtovaných na § 6409)</t>
  </si>
  <si>
    <t>006409</t>
  </si>
  <si>
    <t>5909</t>
  </si>
  <si>
    <t>6409-5909 lze použít na pokrytí neinvestičních výdajů libovolného § RS</t>
  </si>
  <si>
    <t>6909</t>
  </si>
  <si>
    <t>6409-6909 lze použít na pokrytí investičních výdajů libovolného § RS</t>
  </si>
  <si>
    <t>002310</t>
  </si>
  <si>
    <t>5139</t>
  </si>
  <si>
    <t>003419</t>
  </si>
  <si>
    <t>5194</t>
  </si>
  <si>
    <t>6122</t>
  </si>
  <si>
    <t>Zpracovala : Pavlína Minářová</t>
  </si>
  <si>
    <t>(příloha - souhrnný přehled)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</si>
  <si>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</si>
  <si>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</si>
  <si>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21.03.2018: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</si>
  <si>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1/2018 - RMě Štíty dne 18.04.2018: 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</si>
  <si>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</si>
  <si>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</si>
  <si>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</si>
  <si>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</si>
  <si>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</si>
  <si>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</si>
  <si>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</si>
  <si>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21.03.2018: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</si>
  <si>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21.03.2018: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</si>
  <si>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</si>
  <si>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</si>
  <si>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rFont val="Symbol"/>
        <family val="1"/>
        <charset val="2"/>
      </rPr>
      <t>;</t>
    </r>
    <r>
      <rPr>
        <b/>
        <sz val="8"/>
        <rFont val="Times New Roman"/>
        <family val="1"/>
        <charset val="238"/>
      </rPr>
      <t xml:space="preserve"> ROZPOČTOVÉ VÝDAJE</t>
    </r>
  </si>
  <si>
    <t>Rozpočet  schválený 2018</t>
  </si>
  <si>
    <t>Rozpočtové změny 2018</t>
  </si>
  <si>
    <t>Rozpočet  upravený 2018</t>
  </si>
  <si>
    <t>PŘÍJMY 2018 celkem (+)</t>
  </si>
  <si>
    <t>VÝDAJE 2018 celkem (-)</t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</si>
  <si>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</si>
  <si>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</si>
  <si>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</si>
  <si>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</si>
  <si>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</si>
  <si>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</si>
  <si>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</si>
  <si>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</si>
  <si>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rFont val="Calibri"/>
        <family val="2"/>
        <charset val="238"/>
      </rPr>
      <t>±</t>
    </r>
    <r>
      <rPr>
        <b/>
        <sz val="10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</si>
  <si>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</si>
  <si>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</si>
  <si>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</si>
  <si>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Celkový přehled - TRANSFERY - DOTACE  2018</t>
  </si>
  <si>
    <t>a)</t>
  </si>
  <si>
    <t>Přijaté transfery – dotace, které byly součástí schváleného rozpočtu:</t>
  </si>
  <si>
    <t>RS</t>
  </si>
  <si>
    <t>ÚZ</t>
  </si>
  <si>
    <t>Položka</t>
  </si>
  <si>
    <t>Text</t>
  </si>
  <si>
    <t>Rozpočet schválený</t>
  </si>
  <si>
    <t>Rozpočet upravený</t>
  </si>
  <si>
    <t>Skutečnost 4/2018</t>
  </si>
  <si>
    <t>-</t>
  </si>
  <si>
    <t>Neinvestiční přijaté transfery ze SR v rámci souhrn.dot.vztahu – na výkon státní správy a školství</t>
  </si>
  <si>
    <t xml:space="preserve">Neinvestiční přijaté transfery od obcí – knihy do knihovny </t>
  </si>
  <si>
    <t>CELKEM</t>
  </si>
  <si>
    <t>ID = INVESTIČNÍ DOTACE / ND = NEINVESTIČNÍ DOTACE</t>
  </si>
  <si>
    <t>PŘÍJMY - DOTACE</t>
  </si>
  <si>
    <t>VÝDAJE DOTACE</t>
  </si>
  <si>
    <t>P.č.</t>
  </si>
  <si>
    <t>ID / ND</t>
  </si>
  <si>
    <t>ÚČELOVÝ ZNAK</t>
  </si>
  <si>
    <t>POSKYTOVATEL - účel dotace</t>
  </si>
  <si>
    <t xml:space="preserve">ROZPOČET PŘÍJMY </t>
  </si>
  <si>
    <t>Skutečný příjem 2018</t>
  </si>
  <si>
    <t>POHLEDÁVKA</t>
  </si>
  <si>
    <t>ROZPOČET VÝDAJE</t>
  </si>
  <si>
    <r>
      <t xml:space="preserve">NÁROK </t>
    </r>
    <r>
      <rPr>
        <b/>
        <i/>
        <sz val="5"/>
        <color indexed="8"/>
        <rFont val="Arial"/>
        <family val="2"/>
        <charset val="238"/>
      </rPr>
      <t>(minulých let)</t>
    </r>
  </si>
  <si>
    <t>NÁROK 2018</t>
  </si>
  <si>
    <t>rozdíl (R-skutečnost)</t>
  </si>
  <si>
    <t>účet 346</t>
  </si>
  <si>
    <t>I.</t>
  </si>
  <si>
    <t>ND</t>
  </si>
  <si>
    <t>Úřad práce - "VPP" - pohledávka 2017</t>
  </si>
  <si>
    <t>Úřad práce - "VPP" - rok 2018</t>
  </si>
  <si>
    <t>II.</t>
  </si>
  <si>
    <t>SR prostřednictvím Ol.kraje - VOLBA PREZIDENTA ČR</t>
  </si>
  <si>
    <t>III.</t>
  </si>
  <si>
    <t>MŠMT - průtokový transfer pro ZŠ a MŠ Štíty - evropský podíl</t>
  </si>
  <si>
    <t>MŠMT - průtokový transfer pro ZŠ a MŠ Štíty - národní podíl</t>
  </si>
  <si>
    <t>Celkem </t>
  </si>
  <si>
    <t>b)</t>
  </si>
  <si>
    <t>Přijaté transfery – dotace přijaté v průběhu roku 2018 – rozpočtovány na základě rozpočtových opatření:</t>
  </si>
  <si>
    <t xml:space="preserve">Rekapitulace dotačních - účelových prostředků : </t>
  </si>
  <si>
    <t>Rozpočtové opatření</t>
  </si>
  <si>
    <t>1/2018</t>
  </si>
  <si>
    <t>IV.</t>
  </si>
  <si>
    <t>V.</t>
  </si>
  <si>
    <t>VI.</t>
  </si>
  <si>
    <t>MV ČR prostřednictvím Ol.kraje - "JSDH Štíty" - zab.akcesch.</t>
  </si>
  <si>
    <t>1-2/2018</t>
  </si>
  <si>
    <r>
      <t xml:space="preserve">EU - Úřad práce Špk. - "VPP" - 82,38% z dotace 90.000,- Kč </t>
    </r>
    <r>
      <rPr>
        <b/>
        <i/>
        <sz val="7"/>
        <color indexed="8"/>
        <rFont val="Arial"/>
        <family val="2"/>
        <charset val="238"/>
      </rPr>
      <t>(3-4/2018)</t>
    </r>
  </si>
  <si>
    <r>
      <t xml:space="preserve">SR - Úřad práce Špk. - "VPP" - 17,62% z dotace 90.000,- Kč </t>
    </r>
    <r>
      <rPr>
        <b/>
        <i/>
        <sz val="7"/>
        <color indexed="8"/>
        <rFont val="Arial"/>
        <family val="2"/>
        <charset val="238"/>
      </rPr>
      <t>(3-4/2018)</t>
    </r>
  </si>
  <si>
    <r>
      <t>EU - Úřad práce Olomouc - "VPP" - 85% z dotace 30.000,- Kč</t>
    </r>
    <r>
      <rPr>
        <b/>
        <i/>
        <sz val="6"/>
        <color indexed="8"/>
        <rFont val="Arial"/>
        <family val="2"/>
        <charset val="238"/>
      </rPr>
      <t>(3-4/2018)</t>
    </r>
  </si>
  <si>
    <r>
      <t>SR - Úřad práce Olomouc - "VPP" - 15% z dotace 30.000,- Kč</t>
    </r>
    <r>
      <rPr>
        <b/>
        <i/>
        <sz val="6"/>
        <color indexed="8"/>
        <rFont val="Arial"/>
        <family val="2"/>
        <charset val="238"/>
      </rPr>
      <t xml:space="preserve"> (3-4/2018)</t>
    </r>
  </si>
  <si>
    <t>IV. (navýšení) Neinvestiční dotace na VEŘEJNĚ PROSPĚŠNÉ PRÁCE (VPP) - dotace EU a SR - Úřad práce Šumperk</t>
  </si>
  <si>
    <t>V. (navýšení) Neinvestiční dotace na VEŘEJNĚ PROSPĚŠNÉ PRÁCE (VPP) - dotace EU a SR - Úřad práce Olomouc</t>
  </si>
  <si>
    <t>002143</t>
  </si>
  <si>
    <t>5137</t>
  </si>
  <si>
    <t>5175</t>
  </si>
  <si>
    <t>TIC - pohoštění</t>
  </si>
  <si>
    <t>TIC - věcné dary</t>
  </si>
  <si>
    <t>002292</t>
  </si>
  <si>
    <t>5156</t>
  </si>
  <si>
    <t>PITNÁ VODA - PHM</t>
  </si>
  <si>
    <t>PITNÁ VODA - ostatní služby</t>
  </si>
  <si>
    <t>PITNÁ VODA - opravy a udržování</t>
  </si>
  <si>
    <t>003319</t>
  </si>
  <si>
    <t>TĚLOVÝCHOVA - materiál</t>
  </si>
  <si>
    <t>5164</t>
  </si>
  <si>
    <t>003421</t>
  </si>
  <si>
    <t>6322</t>
  </si>
  <si>
    <t>003612</t>
  </si>
  <si>
    <t>5166</t>
  </si>
  <si>
    <t>003613</t>
  </si>
  <si>
    <t>NEBYTOVÉ HOSPODÁŘSTVÍ - materiál</t>
  </si>
  <si>
    <t>NEBYTOVÉ HOSPODÁŘSTVÍ - opravy a udržování</t>
  </si>
  <si>
    <t>003631</t>
  </si>
  <si>
    <t>VEŘEJNÉ OSVĚTLENÍ - ostatní služby</t>
  </si>
  <si>
    <t>003632</t>
  </si>
  <si>
    <t>POHŘEBNICTVÍ - opravy a udržování</t>
  </si>
  <si>
    <t>003719</t>
  </si>
  <si>
    <t>OCHRANNA OVZDUŠÍ - materiál na Bokimobil</t>
  </si>
  <si>
    <t>003722</t>
  </si>
  <si>
    <t>ODPADY - materiál</t>
  </si>
  <si>
    <t>003729</t>
  </si>
  <si>
    <t>JSDH Štíty - PHM</t>
  </si>
  <si>
    <t>Účelová neinvestiční dotace na VPP za 4/2018 - evropský podíl 82,38% (EU)</t>
  </si>
  <si>
    <t>Účelová neinvestiční dotace na VPP za 4/2018 - národní podíl 17,62% (SR)</t>
  </si>
  <si>
    <t>Účelová neinvestiční dotace na VPP za 4/2018 - evropský podíl 85% (EU)</t>
  </si>
  <si>
    <t>Účelová neinvestiční dotace na VPP za 4/2018 - národní podíl 15% (SR)</t>
  </si>
  <si>
    <t>TIC - DDHM - notebook</t>
  </si>
  <si>
    <t>5193</t>
  </si>
  <si>
    <t>DOPRAVNÍ OBSLUŽNOST - příspěvek na dopr.ob. na rok 2018 ze str.Pardubického kraje</t>
  </si>
  <si>
    <t xml:space="preserve">TĚLOVÝCHOVA - DDHM - vybavení interiéru SOKOLOVNY </t>
  </si>
  <si>
    <t>TĚLOVÝCHOVA - pronájem lešení a omítačky</t>
  </si>
  <si>
    <t xml:space="preserve">TĚLOVÝCHOVA - DHM - Starjet mulčovací </t>
  </si>
  <si>
    <t xml:space="preserve">VOLNÝ ČAS DĚTÍ A MLÁDEŽE - finanční dar na zakoupení areálu "Olšanské hory" </t>
  </si>
  <si>
    <t>BYTOVÉ HOSPODÁŘSTVÍ - zpracování studie pro zasíťování pozemků</t>
  </si>
  <si>
    <t>BYTOVÉ HOSPODÁŘSTVÍ - vratky přeplatků z vyúčtování služeb za rok 2017</t>
  </si>
  <si>
    <t>ODPADY ost. - zpracování monitorovací zprávy - "Dovybavení odpad.hosp.města Štíty"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</si>
  <si>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2/2018 - RMě Štíty dne 23.05.2018: </t>
    </r>
  </si>
  <si>
    <t>KULTURA - DDHM - zábrany a párty stany</t>
  </si>
  <si>
    <r>
      <t xml:space="preserve">(±1.249.440,20 Kč) </t>
    </r>
    <r>
      <rPr>
        <sz val="6"/>
        <color indexed="62"/>
        <rFont val="Symbol"/>
        <family val="1"/>
        <charset val="2"/>
      </rPr>
      <t>®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</si>
</sst>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č&quot;"/>
    <numFmt numFmtId="165" formatCode="#,##0&quot; Kč&quot;"/>
    <numFmt numFmtId="166" formatCode="#,##0.00&quot; Kč&quot;;[Red]\-#,##0.00&quot; Kč&quot;"/>
    <numFmt numFmtId="167" formatCode="#,##0.00_ ;[Red]\-#,##0.00\ "/>
  </numFmts>
  <fonts count="73" x14ac:knownFonts="1"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u/>
      <sz val="16"/>
      <name val="Calibri"/>
      <family val="2"/>
      <charset val="238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u/>
      <sz val="16"/>
      <name val="Times New Roman"/>
      <family val="1"/>
      <charset val="238"/>
    </font>
    <font>
      <u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2.5"/>
      <color indexed="18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indexed="18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indexed="56"/>
      <name val="Arial"/>
      <family val="2"/>
      <charset val="238"/>
    </font>
    <font>
      <sz val="6"/>
      <color indexed="56"/>
      <name val="Arial"/>
      <family val="2"/>
      <charset val="238"/>
    </font>
    <font>
      <b/>
      <sz val="10"/>
      <color indexed="10"/>
      <name val="Arial"/>
      <family val="2"/>
      <charset val="238"/>
    </font>
    <font>
      <sz val="6"/>
      <color indexed="62"/>
      <name val="Symbol"/>
      <family val="1"/>
      <charset val="2"/>
    </font>
    <font>
      <b/>
      <sz val="8"/>
      <name val="Times New Roman"/>
      <family val="1"/>
      <charset val="238"/>
    </font>
    <font>
      <b/>
      <sz val="8"/>
      <name val="Symbol"/>
      <family val="1"/>
      <charset val="2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9"/>
      <name val="Arial"/>
      <family val="2"/>
      <charset val="238"/>
    </font>
    <font>
      <sz val="10"/>
      <name val="Times New Roman"/>
      <family val="1"/>
      <charset val="238"/>
    </font>
    <font>
      <b/>
      <u/>
      <sz val="12"/>
      <color indexed="18"/>
      <name val="Arial"/>
      <family val="2"/>
      <charset val="238"/>
    </font>
    <font>
      <b/>
      <sz val="5"/>
      <color indexed="1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6.5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6.5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Calibri"/>
      <family val="2"/>
      <charset val="1"/>
    </font>
    <font>
      <b/>
      <i/>
      <sz val="9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5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3"/>
      <color indexed="8"/>
      <name val="Times New Roman"/>
      <family val="1"/>
      <charset val="238"/>
    </font>
    <font>
      <sz val="7"/>
      <color indexed="8"/>
      <name val="Calibri"/>
      <family val="2"/>
      <charset val="1"/>
    </font>
    <font>
      <b/>
      <i/>
      <sz val="6"/>
      <color indexed="8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"/>
      <family val="2"/>
      <charset val="238"/>
    </font>
    <font>
      <b/>
      <i/>
      <sz val="6"/>
      <name val="Arial"/>
      <family val="2"/>
      <charset val="238"/>
    </font>
    <font>
      <sz val="9"/>
      <color indexed="8"/>
      <name val="Calibri"/>
      <family val="2"/>
      <charset val="1"/>
    </font>
    <font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47"/>
      </patternFill>
    </fill>
    <fill>
      <patternFill patternType="solid">
        <fgColor indexed="47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87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</borders>
  <cellStyleXfs count="11">
    <xf numFmtId="0" fontId="0" fillId="0" borderId="0"/>
    <xf numFmtId="0" fontId="69" fillId="0" borderId="0"/>
    <xf numFmtId="0" fontId="69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285">
    <xf numFmtId="0" fontId="0" fillId="0" borderId="0" xfId="0"/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3" fillId="0" borderId="0" xfId="3" applyNumberFormat="1" applyFont="1" applyAlignment="1">
      <alignment horizontal="center" vertical="center"/>
    </xf>
    <xf numFmtId="4" fontId="3" fillId="0" borderId="0" xfId="3" applyNumberFormat="1" applyFont="1" applyAlignment="1">
      <alignment vertical="center"/>
    </xf>
    <xf numFmtId="0" fontId="3" fillId="0" borderId="0" xfId="3" applyFont="1" applyAlignment="1">
      <alignment vertical="center"/>
    </xf>
    <xf numFmtId="0" fontId="2" fillId="0" borderId="0" xfId="3"/>
    <xf numFmtId="49" fontId="5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49" fontId="8" fillId="0" borderId="0" xfId="1" applyNumberFormat="1" applyFont="1" applyFill="1" applyBorder="1" applyAlignment="1">
      <alignment vertical="center"/>
    </xf>
    <xf numFmtId="49" fontId="9" fillId="0" borderId="0" xfId="1" applyNumberFormat="1" applyFont="1" applyAlignment="1">
      <alignment horizontal="center" vertical="center"/>
    </xf>
    <xf numFmtId="49" fontId="10" fillId="0" borderId="0" xfId="3" applyNumberFormat="1" applyFont="1" applyAlignment="1">
      <alignment horizontal="center" vertical="center"/>
    </xf>
    <xf numFmtId="4" fontId="10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0" fontId="10" fillId="0" borderId="0" xfId="3" applyFont="1"/>
    <xf numFmtId="49" fontId="11" fillId="2" borderId="1" xfId="1" applyNumberFormat="1" applyFont="1" applyFill="1" applyBorder="1" applyAlignment="1">
      <alignment horizontal="center" vertical="center"/>
    </xf>
    <xf numFmtId="49" fontId="11" fillId="2" borderId="2" xfId="1" applyNumberFormat="1" applyFont="1" applyFill="1" applyBorder="1" applyAlignment="1">
      <alignment horizontal="center" vertical="center"/>
    </xf>
    <xf numFmtId="49" fontId="12" fillId="2" borderId="2" xfId="1" applyNumberFormat="1" applyFont="1" applyFill="1" applyBorder="1" applyAlignment="1">
      <alignment horizontal="center" vertical="center"/>
    </xf>
    <xf numFmtId="49" fontId="1" fillId="2" borderId="2" xfId="3" applyNumberFormat="1" applyFont="1" applyFill="1" applyBorder="1" applyAlignment="1">
      <alignment horizontal="center" vertical="center"/>
    </xf>
    <xf numFmtId="4" fontId="1" fillId="2" borderId="2" xfId="3" applyNumberFormat="1" applyFont="1" applyFill="1" applyBorder="1" applyAlignment="1">
      <alignment horizontal="center" vertical="center"/>
    </xf>
    <xf numFmtId="0" fontId="1" fillId="2" borderId="3" xfId="3" applyFont="1" applyFill="1" applyBorder="1" applyAlignment="1">
      <alignment vertical="center"/>
    </xf>
    <xf numFmtId="49" fontId="13" fillId="0" borderId="4" xfId="1" applyNumberFormat="1" applyFont="1" applyFill="1" applyBorder="1" applyAlignment="1">
      <alignment horizontal="center" vertical="center"/>
    </xf>
    <xf numFmtId="49" fontId="13" fillId="0" borderId="5" xfId="1" applyNumberFormat="1" applyFont="1" applyBorder="1" applyAlignment="1">
      <alignment horizontal="center" vertical="center"/>
    </xf>
    <xf numFmtId="49" fontId="14" fillId="0" borderId="5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49" fontId="15" fillId="0" borderId="7" xfId="9" applyNumberFormat="1" applyFont="1" applyBorder="1"/>
    <xf numFmtId="49" fontId="15" fillId="0" borderId="5" xfId="9" applyNumberFormat="1" applyFont="1" applyBorder="1"/>
    <xf numFmtId="49" fontId="15" fillId="0" borderId="5" xfId="3" applyNumberFormat="1" applyFont="1" applyBorder="1" applyAlignment="1">
      <alignment horizontal="center" vertical="center"/>
    </xf>
    <xf numFmtId="4" fontId="15" fillId="0" borderId="5" xfId="3" applyNumberFormat="1" applyFont="1" applyBorder="1" applyAlignment="1">
      <alignment vertical="center"/>
    </xf>
    <xf numFmtId="49" fontId="15" fillId="0" borderId="8" xfId="9" applyNumberFormat="1" applyFont="1" applyBorder="1"/>
    <xf numFmtId="49" fontId="13" fillId="0" borderId="9" xfId="1" applyNumberFormat="1" applyFont="1" applyFill="1" applyBorder="1" applyAlignment="1">
      <alignment horizontal="center" vertical="center"/>
    </xf>
    <xf numFmtId="49" fontId="13" fillId="0" borderId="10" xfId="1" applyNumberFormat="1" applyFont="1" applyBorder="1" applyAlignment="1">
      <alignment horizontal="center" vertical="center"/>
    </xf>
    <xf numFmtId="49" fontId="15" fillId="0" borderId="11" xfId="9" applyNumberFormat="1" applyFont="1" applyBorder="1"/>
    <xf numFmtId="49" fontId="13" fillId="0" borderId="12" xfId="1" applyNumberFormat="1" applyFont="1" applyFill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/>
    </xf>
    <xf numFmtId="49" fontId="14" fillId="0" borderId="14" xfId="1" applyNumberFormat="1" applyFont="1" applyBorder="1" applyAlignment="1">
      <alignment horizontal="center" vertical="center"/>
    </xf>
    <xf numFmtId="49" fontId="14" fillId="0" borderId="15" xfId="1" applyNumberFormat="1" applyFont="1" applyBorder="1" applyAlignment="1">
      <alignment horizontal="center" vertical="center"/>
    </xf>
    <xf numFmtId="49" fontId="15" fillId="0" borderId="10" xfId="9" applyNumberFormat="1" applyFont="1" applyBorder="1"/>
    <xf numFmtId="49" fontId="15" fillId="0" borderId="14" xfId="3" applyNumberFormat="1" applyFont="1" applyBorder="1" applyAlignment="1">
      <alignment horizontal="center" vertical="center"/>
    </xf>
    <xf numFmtId="4" fontId="15" fillId="0" borderId="14" xfId="3" applyNumberFormat="1" applyFont="1" applyBorder="1" applyAlignment="1">
      <alignment vertical="center"/>
    </xf>
    <xf numFmtId="49" fontId="15" fillId="0" borderId="16" xfId="9" applyNumberFormat="1" applyFont="1" applyBorder="1"/>
    <xf numFmtId="49" fontId="13" fillId="0" borderId="17" xfId="1" applyNumberFormat="1" applyFont="1" applyFill="1" applyBorder="1" applyAlignment="1">
      <alignment horizontal="center" vertical="center"/>
    </xf>
    <xf numFmtId="49" fontId="13" fillId="0" borderId="7" xfId="1" applyNumberFormat="1" applyFont="1" applyBorder="1" applyAlignment="1">
      <alignment horizontal="center" vertical="center"/>
    </xf>
    <xf numFmtId="49" fontId="14" fillId="0" borderId="7" xfId="1" applyNumberFormat="1" applyFont="1" applyBorder="1" applyAlignment="1">
      <alignment horizontal="center" vertical="center"/>
    </xf>
    <xf numFmtId="49" fontId="14" fillId="0" borderId="18" xfId="1" applyNumberFormat="1" applyFont="1" applyBorder="1" applyAlignment="1">
      <alignment horizontal="center" vertical="center"/>
    </xf>
    <xf numFmtId="49" fontId="15" fillId="0" borderId="7" xfId="3" applyNumberFormat="1" applyFont="1" applyBorder="1" applyAlignment="1">
      <alignment horizontal="center" vertical="center"/>
    </xf>
    <xf numFmtId="4" fontId="15" fillId="0" borderId="7" xfId="3" applyNumberFormat="1" applyFont="1" applyBorder="1" applyAlignment="1">
      <alignment vertical="center"/>
    </xf>
    <xf numFmtId="49" fontId="15" fillId="0" borderId="19" xfId="9" applyNumberFormat="1" applyFont="1" applyBorder="1"/>
    <xf numFmtId="49" fontId="14" fillId="0" borderId="10" xfId="1" applyNumberFormat="1" applyFont="1" applyBorder="1" applyAlignment="1">
      <alignment horizontal="center" vertical="center"/>
    </xf>
    <xf numFmtId="49" fontId="14" fillId="0" borderId="20" xfId="1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left"/>
    </xf>
    <xf numFmtId="49" fontId="15" fillId="0" borderId="10" xfId="3" applyNumberFormat="1" applyFont="1" applyBorder="1" applyAlignment="1">
      <alignment horizontal="center" vertical="center"/>
    </xf>
    <xf numFmtId="4" fontId="15" fillId="0" borderId="10" xfId="3" applyNumberFormat="1" applyFont="1" applyBorder="1" applyAlignment="1">
      <alignment vertical="center"/>
    </xf>
    <xf numFmtId="49" fontId="14" fillId="0" borderId="13" xfId="1" applyNumberFormat="1" applyFont="1" applyBorder="1" applyAlignment="1">
      <alignment horizontal="center" vertical="center"/>
    </xf>
    <xf numFmtId="49" fontId="14" fillId="0" borderId="21" xfId="1" applyNumberFormat="1" applyFont="1" applyBorder="1" applyAlignment="1">
      <alignment horizontal="center" vertical="center"/>
    </xf>
    <xf numFmtId="49" fontId="15" fillId="0" borderId="22" xfId="9" applyNumberFormat="1" applyFont="1" applyBorder="1"/>
    <xf numFmtId="49" fontId="15" fillId="0" borderId="13" xfId="3" applyNumberFormat="1" applyFont="1" applyBorder="1" applyAlignment="1">
      <alignment horizontal="center" vertical="center"/>
    </xf>
    <xf numFmtId="4" fontId="15" fillId="0" borderId="13" xfId="3" applyNumberFormat="1" applyFont="1" applyBorder="1" applyAlignment="1">
      <alignment vertical="center"/>
    </xf>
    <xf numFmtId="4" fontId="16" fillId="2" borderId="2" xfId="3" applyNumberFormat="1" applyFont="1" applyFill="1" applyBorder="1" applyAlignment="1">
      <alignment vertical="center"/>
    </xf>
    <xf numFmtId="0" fontId="16" fillId="2" borderId="3" xfId="3" applyFont="1" applyFill="1" applyBorder="1" applyAlignment="1">
      <alignment vertical="center"/>
    </xf>
    <xf numFmtId="0" fontId="16" fillId="0" borderId="0" xfId="3" applyFont="1"/>
    <xf numFmtId="49" fontId="5" fillId="0" borderId="0" xfId="1" applyNumberFormat="1" applyFont="1" applyAlignment="1">
      <alignment horizontal="center" vertical="center"/>
    </xf>
    <xf numFmtId="0" fontId="15" fillId="0" borderId="11" xfId="3" applyFont="1" applyBorder="1" applyAlignment="1">
      <alignment vertical="center"/>
    </xf>
    <xf numFmtId="0" fontId="1" fillId="3" borderId="0" xfId="3" applyFont="1" applyFill="1"/>
    <xf numFmtId="49" fontId="11" fillId="2" borderId="23" xfId="1" applyNumberFormat="1" applyFont="1" applyFill="1" applyBorder="1" applyAlignment="1">
      <alignment horizontal="center" vertical="center"/>
    </xf>
    <xf numFmtId="49" fontId="12" fillId="2" borderId="23" xfId="1" applyNumberFormat="1" applyFont="1" applyFill="1" applyBorder="1" applyAlignment="1">
      <alignment horizontal="center" vertical="center"/>
    </xf>
    <xf numFmtId="49" fontId="1" fillId="2" borderId="23" xfId="3" applyNumberFormat="1" applyFont="1" applyFill="1" applyBorder="1" applyAlignment="1">
      <alignment horizontal="center" vertical="center"/>
    </xf>
    <xf numFmtId="4" fontId="1" fillId="2" borderId="23" xfId="3" applyNumberFormat="1" applyFont="1" applyFill="1" applyBorder="1" applyAlignment="1">
      <alignment horizontal="center" vertical="center"/>
    </xf>
    <xf numFmtId="0" fontId="1" fillId="2" borderId="24" xfId="3" applyFont="1" applyFill="1" applyBorder="1" applyAlignment="1">
      <alignment horizontal="left" vertical="center"/>
    </xf>
    <xf numFmtId="0" fontId="1" fillId="0" borderId="0" xfId="3" applyFont="1" applyAlignment="1">
      <alignment horizontal="center"/>
    </xf>
    <xf numFmtId="49" fontId="13" fillId="3" borderId="4" xfId="1" applyNumberFormat="1" applyFont="1" applyFill="1" applyBorder="1" applyAlignment="1">
      <alignment horizontal="center" vertical="center"/>
    </xf>
    <xf numFmtId="49" fontId="13" fillId="3" borderId="5" xfId="1" applyNumberFormat="1" applyFont="1" applyFill="1" applyBorder="1" applyAlignment="1">
      <alignment horizontal="center" vertical="center"/>
    </xf>
    <xf numFmtId="49" fontId="14" fillId="3" borderId="7" xfId="1" applyNumberFormat="1" applyFont="1" applyFill="1" applyBorder="1" applyAlignment="1">
      <alignment horizontal="center" vertical="center"/>
    </xf>
    <xf numFmtId="49" fontId="4" fillId="3" borderId="7" xfId="1" applyNumberFormat="1" applyFont="1" applyFill="1" applyBorder="1" applyAlignment="1">
      <alignment horizontal="center" vertical="center"/>
    </xf>
    <xf numFmtId="49" fontId="15" fillId="3" borderId="7" xfId="3" applyNumberFormat="1" applyFont="1" applyFill="1" applyBorder="1" applyAlignment="1">
      <alignment horizontal="center" vertical="center"/>
    </xf>
    <xf numFmtId="4" fontId="15" fillId="3" borderId="7" xfId="3" applyNumberFormat="1" applyFont="1" applyFill="1" applyBorder="1" applyAlignment="1">
      <alignment vertical="center"/>
    </xf>
    <xf numFmtId="4" fontId="4" fillId="3" borderId="7" xfId="3" applyNumberFormat="1" applyFont="1" applyFill="1" applyBorder="1" applyAlignment="1">
      <alignment vertical="center"/>
    </xf>
    <xf numFmtId="0" fontId="15" fillId="0" borderId="19" xfId="3" applyFont="1" applyBorder="1" applyAlignment="1">
      <alignment vertical="center"/>
    </xf>
    <xf numFmtId="49" fontId="13" fillId="3" borderId="9" xfId="1" applyNumberFormat="1" applyFont="1" applyFill="1" applyBorder="1" applyAlignment="1">
      <alignment horizontal="center" vertical="center"/>
    </xf>
    <xf numFmtId="49" fontId="13" fillId="3" borderId="10" xfId="1" applyNumberFormat="1" applyFont="1" applyFill="1" applyBorder="1" applyAlignment="1">
      <alignment horizontal="center" vertical="center"/>
    </xf>
    <xf numFmtId="49" fontId="14" fillId="3" borderId="13" xfId="1" applyNumberFormat="1" applyFont="1" applyFill="1" applyBorder="1" applyAlignment="1">
      <alignment horizontal="center" vertical="center"/>
    </xf>
    <xf numFmtId="49" fontId="14" fillId="3" borderId="10" xfId="1" applyNumberFormat="1" applyFont="1" applyFill="1" applyBorder="1" applyAlignment="1">
      <alignment horizontal="center" vertical="center"/>
    </xf>
    <xf numFmtId="49" fontId="4" fillId="3" borderId="10" xfId="1" applyNumberFormat="1" applyFont="1" applyFill="1" applyBorder="1" applyAlignment="1">
      <alignment horizontal="center" vertical="center"/>
    </xf>
    <xf numFmtId="49" fontId="15" fillId="3" borderId="10" xfId="3" applyNumberFormat="1" applyFont="1" applyFill="1" applyBorder="1" applyAlignment="1">
      <alignment horizontal="center" vertical="center"/>
    </xf>
    <xf numFmtId="4" fontId="15" fillId="3" borderId="10" xfId="3" applyNumberFormat="1" applyFont="1" applyFill="1" applyBorder="1" applyAlignment="1">
      <alignment vertical="center"/>
    </xf>
    <xf numFmtId="4" fontId="4" fillId="3" borderId="10" xfId="3" applyNumberFormat="1" applyFont="1" applyFill="1" applyBorder="1" applyAlignment="1">
      <alignment vertical="center"/>
    </xf>
    <xf numFmtId="49" fontId="13" fillId="3" borderId="12" xfId="1" applyNumberFormat="1" applyFont="1" applyFill="1" applyBorder="1" applyAlignment="1">
      <alignment horizontal="center" vertical="center"/>
    </xf>
    <xf numFmtId="49" fontId="13" fillId="3" borderId="13" xfId="1" applyNumberFormat="1" applyFont="1" applyFill="1" applyBorder="1" applyAlignment="1">
      <alignment horizontal="center" vertical="center"/>
    </xf>
    <xf numFmtId="49" fontId="4" fillId="3" borderId="13" xfId="1" applyNumberFormat="1" applyFont="1" applyFill="1" applyBorder="1" applyAlignment="1">
      <alignment horizontal="center" vertical="center"/>
    </xf>
    <xf numFmtId="49" fontId="15" fillId="3" borderId="13" xfId="3" applyNumberFormat="1" applyFont="1" applyFill="1" applyBorder="1" applyAlignment="1">
      <alignment horizontal="center" vertical="center"/>
    </xf>
    <xf numFmtId="4" fontId="15" fillId="3" borderId="13" xfId="3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horizontal="left" vertical="center"/>
    </xf>
    <xf numFmtId="0" fontId="69" fillId="0" borderId="0" xfId="2" applyAlignment="1">
      <alignment vertical="center"/>
    </xf>
    <xf numFmtId="164" fontId="17" fillId="0" borderId="0" xfId="2" applyNumberFormat="1" applyFont="1" applyAlignment="1">
      <alignment vertical="center"/>
    </xf>
    <xf numFmtId="0" fontId="69" fillId="0" borderId="0" xfId="1"/>
    <xf numFmtId="0" fontId="2" fillId="0" borderId="0" xfId="3" applyAlignment="1">
      <alignment vertical="center"/>
    </xf>
    <xf numFmtId="164" fontId="18" fillId="0" borderId="0" xfId="2" applyNumberFormat="1" applyFont="1" applyAlignment="1">
      <alignment vertical="center"/>
    </xf>
    <xf numFmtId="0" fontId="19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164" fontId="21" fillId="0" borderId="0" xfId="2" applyNumberFormat="1" applyFont="1" applyAlignment="1">
      <alignment vertical="center"/>
    </xf>
    <xf numFmtId="0" fontId="22" fillId="0" borderId="0" xfId="2" applyFont="1" applyAlignment="1">
      <alignment horizontal="justify" vertical="center"/>
    </xf>
    <xf numFmtId="0" fontId="26" fillId="0" borderId="0" xfId="2" applyFont="1" applyAlignment="1">
      <alignment vertical="center"/>
    </xf>
    <xf numFmtId="0" fontId="26" fillId="3" borderId="0" xfId="2" applyFont="1" applyFill="1" applyAlignment="1">
      <alignment vertical="center"/>
    </xf>
    <xf numFmtId="0" fontId="69" fillId="3" borderId="0" xfId="2" applyFill="1" applyAlignment="1">
      <alignment vertical="center"/>
    </xf>
    <xf numFmtId="164" fontId="17" fillId="3" borderId="0" xfId="2" applyNumberFormat="1" applyFont="1" applyFill="1" applyAlignment="1">
      <alignment vertical="center"/>
    </xf>
    <xf numFmtId="0" fontId="69" fillId="3" borderId="0" xfId="1" applyFill="1"/>
    <xf numFmtId="0" fontId="2" fillId="3" borderId="0" xfId="3" applyFill="1" applyAlignment="1">
      <alignment vertical="center"/>
    </xf>
    <xf numFmtId="0" fontId="2" fillId="3" borderId="0" xfId="3" applyFill="1"/>
    <xf numFmtId="0" fontId="30" fillId="3" borderId="25" xfId="2" applyFont="1" applyFill="1" applyBorder="1" applyAlignment="1">
      <alignment vertical="center"/>
    </xf>
    <xf numFmtId="0" fontId="31" fillId="3" borderId="25" xfId="2" applyFont="1" applyFill="1" applyBorder="1" applyAlignment="1">
      <alignment vertical="center"/>
    </xf>
    <xf numFmtId="0" fontId="32" fillId="3" borderId="25" xfId="2" applyFont="1" applyFill="1" applyBorder="1" applyAlignment="1">
      <alignment vertical="center"/>
    </xf>
    <xf numFmtId="0" fontId="33" fillId="0" borderId="0" xfId="1" applyFont="1"/>
    <xf numFmtId="0" fontId="16" fillId="0" borderId="0" xfId="3" applyFont="1" applyAlignment="1">
      <alignment vertical="center"/>
    </xf>
    <xf numFmtId="164" fontId="17" fillId="3" borderId="26" xfId="2" applyNumberFormat="1" applyFont="1" applyFill="1" applyBorder="1" applyAlignment="1">
      <alignment vertical="center"/>
    </xf>
    <xf numFmtId="0" fontId="1" fillId="3" borderId="0" xfId="3" applyFont="1" applyFill="1" applyAlignment="1">
      <alignment vertical="center"/>
    </xf>
    <xf numFmtId="0" fontId="26" fillId="3" borderId="0" xfId="2" applyFont="1" applyFill="1" applyAlignment="1">
      <alignment horizontal="justify" vertical="center"/>
    </xf>
    <xf numFmtId="164" fontId="34" fillId="3" borderId="0" xfId="2" applyNumberFormat="1" applyFont="1" applyFill="1" applyAlignment="1">
      <alignment vertical="center"/>
    </xf>
    <xf numFmtId="4" fontId="69" fillId="0" borderId="0" xfId="1" applyNumberFormat="1"/>
    <xf numFmtId="0" fontId="26" fillId="0" borderId="0" xfId="2" applyFont="1" applyAlignment="1">
      <alignment horizontal="justify" vertical="center"/>
    </xf>
    <xf numFmtId="164" fontId="17" fillId="3" borderId="0" xfId="2" applyNumberFormat="1" applyFont="1" applyFill="1" applyAlignment="1"/>
    <xf numFmtId="0" fontId="1" fillId="0" borderId="0" xfId="3" applyFont="1" applyAlignment="1">
      <alignment horizontal="center" vertical="center"/>
    </xf>
    <xf numFmtId="3" fontId="38" fillId="4" borderId="27" xfId="2" applyNumberFormat="1" applyFont="1" applyFill="1" applyBorder="1" applyAlignment="1">
      <alignment horizontal="center" vertical="center" wrapText="1"/>
    </xf>
    <xf numFmtId="3" fontId="38" fillId="4" borderId="28" xfId="2" applyNumberFormat="1" applyFont="1" applyFill="1" applyBorder="1" applyAlignment="1">
      <alignment horizontal="center" vertical="center" wrapText="1"/>
    </xf>
    <xf numFmtId="164" fontId="18" fillId="3" borderId="29" xfId="2" applyNumberFormat="1" applyFont="1" applyFill="1" applyBorder="1" applyAlignment="1">
      <alignment vertical="center" wrapText="1"/>
    </xf>
    <xf numFmtId="164" fontId="18" fillId="3" borderId="30" xfId="2" applyNumberFormat="1" applyFont="1" applyFill="1" applyBorder="1" applyAlignment="1">
      <alignment vertical="center" wrapText="1"/>
    </xf>
    <xf numFmtId="164" fontId="18" fillId="3" borderId="31" xfId="2" applyNumberFormat="1" applyFont="1" applyFill="1" applyBorder="1" applyAlignment="1">
      <alignment vertical="center" wrapText="1"/>
    </xf>
    <xf numFmtId="164" fontId="18" fillId="3" borderId="32" xfId="2" applyNumberFormat="1" applyFont="1" applyFill="1" applyBorder="1" applyAlignment="1">
      <alignment vertical="center" wrapText="1"/>
    </xf>
    <xf numFmtId="164" fontId="36" fillId="4" borderId="27" xfId="2" applyNumberFormat="1" applyFont="1" applyFill="1" applyBorder="1" applyAlignment="1">
      <alignment vertical="center" wrapText="1"/>
    </xf>
    <xf numFmtId="164" fontId="36" fillId="4" borderId="28" xfId="2" applyNumberFormat="1" applyFont="1" applyFill="1" applyBorder="1" applyAlignment="1">
      <alignment vertical="center" wrapText="1"/>
    </xf>
    <xf numFmtId="0" fontId="40" fillId="0" borderId="26" xfId="2" applyFont="1" applyBorder="1" applyAlignment="1">
      <alignment horizontal="center" vertical="center"/>
    </xf>
    <xf numFmtId="0" fontId="18" fillId="0" borderId="9" xfId="2" applyFont="1" applyBorder="1" applyAlignment="1">
      <alignment vertical="center"/>
    </xf>
    <xf numFmtId="0" fontId="41" fillId="0" borderId="20" xfId="2" applyFont="1" applyBorder="1" applyAlignment="1">
      <alignment vertical="center" wrapText="1"/>
    </xf>
    <xf numFmtId="164" fontId="41" fillId="3" borderId="33" xfId="2" applyNumberFormat="1" applyFont="1" applyFill="1" applyBorder="1" applyAlignment="1">
      <alignment horizontal="right" vertical="center" wrapText="1"/>
    </xf>
    <xf numFmtId="164" fontId="41" fillId="3" borderId="34" xfId="2" applyNumberFormat="1" applyFont="1" applyFill="1" applyBorder="1" applyAlignment="1">
      <alignment horizontal="right" vertical="center" wrapText="1"/>
    </xf>
    <xf numFmtId="164" fontId="18" fillId="3" borderId="33" xfId="2" applyNumberFormat="1" applyFont="1" applyFill="1" applyBorder="1" applyAlignment="1">
      <alignment vertical="center" wrapText="1"/>
    </xf>
    <xf numFmtId="164" fontId="18" fillId="3" borderId="34" xfId="2" applyNumberFormat="1" applyFont="1" applyFill="1" applyBorder="1" applyAlignment="1">
      <alignment vertical="center" wrapText="1"/>
    </xf>
    <xf numFmtId="0" fontId="18" fillId="0" borderId="35" xfId="2" applyFont="1" applyBorder="1" applyAlignment="1">
      <alignment vertical="center"/>
    </xf>
    <xf numFmtId="0" fontId="41" fillId="0" borderId="15" xfId="2" applyFont="1" applyBorder="1" applyAlignment="1">
      <alignment vertical="center" wrapText="1"/>
    </xf>
    <xf numFmtId="164" fontId="41" fillId="0" borderId="36" xfId="2" applyNumberFormat="1" applyFont="1" applyBorder="1" applyAlignment="1">
      <alignment horizontal="right" vertical="center" wrapText="1"/>
    </xf>
    <xf numFmtId="164" fontId="41" fillId="0" borderId="37" xfId="2" applyNumberFormat="1" applyFont="1" applyBorder="1" applyAlignment="1">
      <alignment horizontal="right" vertical="center" wrapText="1"/>
    </xf>
    <xf numFmtId="0" fontId="18" fillId="0" borderId="0" xfId="2" applyFont="1" applyAlignment="1">
      <alignment vertical="center"/>
    </xf>
    <xf numFmtId="165" fontId="18" fillId="0" borderId="0" xfId="2" applyNumberFormat="1" applyFont="1" applyAlignment="1">
      <alignment vertical="center"/>
    </xf>
    <xf numFmtId="164" fontId="18" fillId="3" borderId="38" xfId="2" applyNumberFormat="1" applyFont="1" applyFill="1" applyBorder="1" applyAlignment="1">
      <alignment vertical="center" wrapText="1"/>
    </xf>
    <xf numFmtId="164" fontId="18" fillId="3" borderId="39" xfId="2" applyNumberFormat="1" applyFont="1" applyFill="1" applyBorder="1" applyAlignment="1">
      <alignment vertical="center" wrapText="1"/>
    </xf>
    <xf numFmtId="164" fontId="18" fillId="3" borderId="40" xfId="2" applyNumberFormat="1" applyFont="1" applyFill="1" applyBorder="1" applyAlignment="1">
      <alignment vertical="center" wrapText="1"/>
    </xf>
    <xf numFmtId="164" fontId="18" fillId="3" borderId="41" xfId="2" applyNumberFormat="1" applyFont="1" applyFill="1" applyBorder="1" applyAlignment="1">
      <alignment vertical="center" wrapText="1"/>
    </xf>
    <xf numFmtId="164" fontId="36" fillId="4" borderId="27" xfId="2" applyNumberFormat="1" applyFont="1" applyFill="1" applyBorder="1" applyAlignment="1">
      <alignment vertical="center"/>
    </xf>
    <xf numFmtId="164" fontId="36" fillId="4" borderId="28" xfId="2" applyNumberFormat="1" applyFont="1" applyFill="1" applyBorder="1" applyAlignment="1">
      <alignment vertical="center"/>
    </xf>
    <xf numFmtId="164" fontId="46" fillId="0" borderId="0" xfId="2" applyNumberFormat="1" applyFont="1" applyAlignment="1">
      <alignment vertical="center"/>
    </xf>
    <xf numFmtId="0" fontId="2" fillId="0" borderId="0" xfId="3" applyAlignment="1">
      <alignment horizontal="right"/>
    </xf>
    <xf numFmtId="0" fontId="47" fillId="0" borderId="0" xfId="3" applyFont="1" applyAlignment="1">
      <alignment vertical="center"/>
    </xf>
    <xf numFmtId="0" fontId="48" fillId="0" borderId="0" xfId="3" applyFont="1" applyAlignment="1">
      <alignment vertical="center"/>
    </xf>
    <xf numFmtId="0" fontId="51" fillId="5" borderId="42" xfId="3" applyFont="1" applyFill="1" applyBorder="1" applyAlignment="1">
      <alignment vertical="center" wrapText="1"/>
    </xf>
    <xf numFmtId="0" fontId="51" fillId="5" borderId="43" xfId="3" applyFont="1" applyFill="1" applyBorder="1" applyAlignment="1">
      <alignment vertical="center" wrapText="1"/>
    </xf>
    <xf numFmtId="0" fontId="52" fillId="5" borderId="44" xfId="3" applyFont="1" applyFill="1" applyBorder="1" applyAlignment="1">
      <alignment vertical="center" wrapText="1"/>
    </xf>
    <xf numFmtId="0" fontId="53" fillId="5" borderId="43" xfId="3" applyFont="1" applyFill="1" applyBorder="1" applyAlignment="1">
      <alignment horizontal="right" vertical="center" wrapText="1"/>
    </xf>
    <xf numFmtId="0" fontId="51" fillId="5" borderId="43" xfId="3" applyFont="1" applyFill="1" applyBorder="1" applyAlignment="1">
      <alignment horizontal="right" vertical="center" wrapText="1"/>
    </xf>
    <xf numFmtId="0" fontId="51" fillId="5" borderId="45" xfId="3" applyFont="1" applyFill="1" applyBorder="1" applyAlignment="1">
      <alignment horizontal="right" vertical="center" wrapText="1"/>
    </xf>
    <xf numFmtId="0" fontId="54" fillId="0" borderId="46" xfId="3" applyFont="1" applyBorder="1" applyAlignment="1">
      <alignment horizontal="left" vertical="center" wrapText="1"/>
    </xf>
    <xf numFmtId="0" fontId="54" fillId="0" borderId="47" xfId="3" applyFont="1" applyBorder="1" applyAlignment="1">
      <alignment horizontal="center" vertical="center" wrapText="1"/>
    </xf>
    <xf numFmtId="0" fontId="54" fillId="0" borderId="0" xfId="3" applyFont="1" applyBorder="1" applyAlignment="1">
      <alignment vertical="center" wrapText="1"/>
    </xf>
    <xf numFmtId="164" fontId="57" fillId="0" borderId="47" xfId="3" applyNumberFormat="1" applyFont="1" applyBorder="1" applyAlignment="1">
      <alignment horizontal="right" vertical="center" wrapText="1"/>
    </xf>
    <xf numFmtId="164" fontId="57" fillId="3" borderId="48" xfId="3" applyNumberFormat="1" applyFont="1" applyFill="1" applyBorder="1" applyAlignment="1">
      <alignment horizontal="right" vertical="center" wrapText="1"/>
    </xf>
    <xf numFmtId="0" fontId="54" fillId="0" borderId="49" xfId="3" applyFont="1" applyBorder="1" applyAlignment="1">
      <alignment horizontal="left" vertical="center" wrapText="1"/>
    </xf>
    <xf numFmtId="0" fontId="54" fillId="0" borderId="50" xfId="3" applyFont="1" applyBorder="1" applyAlignment="1">
      <alignment horizontal="center" vertical="center" wrapText="1"/>
    </xf>
    <xf numFmtId="0" fontId="54" fillId="0" borderId="51" xfId="3" applyFont="1" applyBorder="1" applyAlignment="1">
      <alignment vertical="center" wrapText="1"/>
    </xf>
    <xf numFmtId="164" fontId="57" fillId="0" borderId="50" xfId="3" applyNumberFormat="1" applyFont="1" applyBorder="1" applyAlignment="1">
      <alignment horizontal="right" vertical="center" wrapText="1"/>
    </xf>
    <xf numFmtId="164" fontId="57" fillId="3" borderId="52" xfId="3" applyNumberFormat="1" applyFont="1" applyFill="1" applyBorder="1" applyAlignment="1">
      <alignment horizontal="right" vertical="center" wrapText="1"/>
    </xf>
    <xf numFmtId="164" fontId="58" fillId="5" borderId="43" xfId="3" applyNumberFormat="1" applyFont="1" applyFill="1" applyBorder="1" applyAlignment="1">
      <alignment horizontal="right" vertical="center" wrapText="1"/>
    </xf>
    <xf numFmtId="164" fontId="58" fillId="5" borderId="45" xfId="3" applyNumberFormat="1" applyFont="1" applyFill="1" applyBorder="1" applyAlignment="1">
      <alignment horizontal="right" vertical="center" wrapText="1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horizontal="right" vertical="center" wrapText="1"/>
    </xf>
    <xf numFmtId="4" fontId="59" fillId="0" borderId="0" xfId="3" applyNumberFormat="1" applyFont="1"/>
    <xf numFmtId="0" fontId="61" fillId="0" borderId="53" xfId="3" applyFont="1" applyBorder="1" applyAlignment="1">
      <alignment horizontal="center" vertical="center"/>
    </xf>
    <xf numFmtId="0" fontId="51" fillId="5" borderId="54" xfId="3" applyFont="1" applyFill="1" applyBorder="1" applyAlignment="1">
      <alignment horizontal="center" vertical="center" wrapText="1"/>
    </xf>
    <xf numFmtId="0" fontId="63" fillId="5" borderId="55" xfId="3" applyFont="1" applyFill="1" applyBorder="1" applyAlignment="1">
      <alignment horizontal="center" vertical="center" wrapText="1"/>
    </xf>
    <xf numFmtId="0" fontId="52" fillId="5" borderId="56" xfId="3" applyFont="1" applyFill="1" applyBorder="1" applyAlignment="1">
      <alignment horizontal="center" vertical="center" wrapText="1"/>
    </xf>
    <xf numFmtId="0" fontId="51" fillId="3" borderId="57" xfId="3" applyFont="1" applyFill="1" applyBorder="1" applyAlignment="1">
      <alignment vertical="center" wrapText="1"/>
    </xf>
    <xf numFmtId="0" fontId="51" fillId="3" borderId="58" xfId="3" applyFont="1" applyFill="1" applyBorder="1" applyAlignment="1">
      <alignment vertical="center" wrapText="1"/>
    </xf>
    <xf numFmtId="0" fontId="51" fillId="3" borderId="58" xfId="3" applyFont="1" applyFill="1" applyBorder="1" applyAlignment="1">
      <alignment horizontal="right" vertical="center" wrapText="1"/>
    </xf>
    <xf numFmtId="0" fontId="52" fillId="3" borderId="59" xfId="3" applyFont="1" applyFill="1" applyBorder="1" applyAlignment="1">
      <alignment horizontal="right" vertical="center" wrapText="1"/>
    </xf>
    <xf numFmtId="0" fontId="52" fillId="3" borderId="60" xfId="3" applyFont="1" applyFill="1" applyBorder="1" applyAlignment="1">
      <alignment horizontal="right" vertical="center" wrapText="1"/>
    </xf>
    <xf numFmtId="0" fontId="52" fillId="3" borderId="61" xfId="3" applyFont="1" applyFill="1" applyBorder="1" applyAlignment="1">
      <alignment vertical="center"/>
    </xf>
    <xf numFmtId="166" fontId="51" fillId="3" borderId="57" xfId="3" applyNumberFormat="1" applyFont="1" applyFill="1" applyBorder="1" applyAlignment="1">
      <alignment horizontal="right" vertical="center"/>
    </xf>
    <xf numFmtId="166" fontId="51" fillId="3" borderId="62" xfId="3" applyNumberFormat="1" applyFont="1" applyFill="1" applyBorder="1" applyAlignment="1">
      <alignment horizontal="right" vertical="center"/>
    </xf>
    <xf numFmtId="166" fontId="51" fillId="3" borderId="58" xfId="3" applyNumberFormat="1" applyFont="1" applyFill="1" applyBorder="1" applyAlignment="1">
      <alignment horizontal="right" vertical="center"/>
    </xf>
    <xf numFmtId="166" fontId="51" fillId="6" borderId="60" xfId="3" applyNumberFormat="1" applyFont="1" applyFill="1" applyBorder="1" applyAlignment="1">
      <alignment horizontal="right" vertical="center"/>
    </xf>
    <xf numFmtId="166" fontId="51" fillId="3" borderId="63" xfId="3" applyNumberFormat="1" applyFont="1" applyFill="1" applyBorder="1" applyAlignment="1">
      <alignment horizontal="right" vertical="center"/>
    </xf>
    <xf numFmtId="0" fontId="52" fillId="3" borderId="60" xfId="3" applyFont="1" applyFill="1" applyBorder="1" applyAlignment="1">
      <alignment horizontal="left" vertical="center"/>
    </xf>
    <xf numFmtId="0" fontId="52" fillId="3" borderId="62" xfId="3" applyFont="1" applyFill="1" applyBorder="1" applyAlignment="1">
      <alignment horizontal="center" vertical="center"/>
    </xf>
    <xf numFmtId="49" fontId="51" fillId="3" borderId="64" xfId="3" applyNumberFormat="1" applyFont="1" applyFill="1" applyBorder="1" applyAlignment="1">
      <alignment vertical="center" wrapText="1"/>
    </xf>
    <xf numFmtId="0" fontId="51" fillId="3" borderId="65" xfId="3" applyFont="1" applyFill="1" applyBorder="1" applyAlignment="1">
      <alignment vertical="center" wrapText="1"/>
    </xf>
    <xf numFmtId="0" fontId="51" fillId="3" borderId="65" xfId="3" applyFont="1" applyFill="1" applyBorder="1" applyAlignment="1">
      <alignment horizontal="right" vertical="center" wrapText="1"/>
    </xf>
    <xf numFmtId="0" fontId="52" fillId="3" borderId="66" xfId="3" applyFont="1" applyFill="1" applyBorder="1" applyAlignment="1">
      <alignment horizontal="right" vertical="center" wrapText="1"/>
    </xf>
    <xf numFmtId="1" fontId="51" fillId="3" borderId="58" xfId="3" applyNumberFormat="1" applyFont="1" applyFill="1" applyBorder="1" applyAlignment="1">
      <alignment horizontal="right" vertical="center" wrapText="1"/>
    </xf>
    <xf numFmtId="166" fontId="51" fillId="3" borderId="64" xfId="3" applyNumberFormat="1" applyFont="1" applyFill="1" applyBorder="1" applyAlignment="1">
      <alignment horizontal="right" vertical="center"/>
    </xf>
    <xf numFmtId="166" fontId="51" fillId="3" borderId="67" xfId="3" applyNumberFormat="1" applyFont="1" applyFill="1" applyBorder="1" applyAlignment="1">
      <alignment horizontal="right" vertical="center"/>
    </xf>
    <xf numFmtId="166" fontId="51" fillId="3" borderId="65" xfId="3" applyNumberFormat="1" applyFont="1" applyFill="1" applyBorder="1" applyAlignment="1">
      <alignment horizontal="right" vertical="center"/>
    </xf>
    <xf numFmtId="166" fontId="51" fillId="3" borderId="68" xfId="3" applyNumberFormat="1" applyFont="1" applyFill="1" applyBorder="1" applyAlignment="1">
      <alignment horizontal="right" vertical="center"/>
    </xf>
    <xf numFmtId="1" fontId="51" fillId="3" borderId="65" xfId="3" applyNumberFormat="1" applyFont="1" applyFill="1" applyBorder="1" applyAlignment="1">
      <alignment horizontal="right" vertical="center" wrapText="1"/>
    </xf>
    <xf numFmtId="166" fontId="51" fillId="5" borderId="42" xfId="3" applyNumberFormat="1" applyFont="1" applyFill="1" applyBorder="1" applyAlignment="1">
      <alignment horizontal="right" vertical="center"/>
    </xf>
    <xf numFmtId="166" fontId="51" fillId="5" borderId="45" xfId="3" applyNumberFormat="1" applyFont="1" applyFill="1" applyBorder="1" applyAlignment="1">
      <alignment horizontal="right" vertical="center"/>
    </xf>
    <xf numFmtId="166" fontId="51" fillId="5" borderId="43" xfId="3" applyNumberFormat="1" applyFont="1" applyFill="1" applyBorder="1" applyAlignment="1">
      <alignment horizontal="right" vertical="center"/>
    </xf>
    <xf numFmtId="166" fontId="51" fillId="5" borderId="69" xfId="3" applyNumberFormat="1" applyFont="1" applyFill="1" applyBorder="1" applyAlignment="1">
      <alignment horizontal="right" vertical="center"/>
    </xf>
    <xf numFmtId="166" fontId="51" fillId="5" borderId="53" xfId="3" applyNumberFormat="1" applyFont="1" applyFill="1" applyBorder="1" applyAlignment="1">
      <alignment horizontal="right" vertical="center"/>
    </xf>
    <xf numFmtId="0" fontId="65" fillId="0" borderId="0" xfId="3" applyFont="1" applyAlignment="1">
      <alignment vertical="center"/>
    </xf>
    <xf numFmtId="166" fontId="66" fillId="0" borderId="0" xfId="3" applyNumberFormat="1" applyFont="1"/>
    <xf numFmtId="167" fontId="2" fillId="0" borderId="0" xfId="3" applyNumberFormat="1"/>
    <xf numFmtId="166" fontId="54" fillId="0" borderId="0" xfId="3" applyNumberFormat="1" applyFont="1" applyBorder="1" applyAlignment="1">
      <alignment horizontal="center"/>
    </xf>
    <xf numFmtId="0" fontId="54" fillId="0" borderId="0" xfId="3" applyFont="1" applyBorder="1" applyAlignment="1">
      <alignment horizontal="center"/>
    </xf>
    <xf numFmtId="0" fontId="3" fillId="0" borderId="70" xfId="3" applyFont="1" applyBorder="1" applyAlignment="1">
      <alignment vertical="center"/>
    </xf>
    <xf numFmtId="0" fontId="68" fillId="3" borderId="71" xfId="3" applyFont="1" applyFill="1" applyBorder="1" applyAlignment="1">
      <alignment horizontal="right" vertical="center" wrapText="1"/>
    </xf>
    <xf numFmtId="0" fontId="51" fillId="3" borderId="72" xfId="3" applyFont="1" applyFill="1" applyBorder="1" applyAlignment="1">
      <alignment horizontal="right" vertical="center" wrapText="1"/>
    </xf>
    <xf numFmtId="0" fontId="52" fillId="3" borderId="73" xfId="3" applyFont="1" applyFill="1" applyBorder="1" applyAlignment="1">
      <alignment horizontal="right" vertical="center" wrapText="1"/>
    </xf>
    <xf numFmtId="166" fontId="51" fillId="3" borderId="74" xfId="3" applyNumberFormat="1" applyFont="1" applyFill="1" applyBorder="1" applyAlignment="1">
      <alignment horizontal="right" vertical="center"/>
    </xf>
    <xf numFmtId="166" fontId="51" fillId="3" borderId="75" xfId="3" applyNumberFormat="1" applyFont="1" applyFill="1" applyBorder="1" applyAlignment="1">
      <alignment horizontal="right" vertical="center"/>
    </xf>
    <xf numFmtId="166" fontId="51" fillId="3" borderId="71" xfId="3" applyNumberFormat="1" applyFont="1" applyFill="1" applyBorder="1" applyAlignment="1">
      <alignment horizontal="right" vertical="center"/>
    </xf>
    <xf numFmtId="166" fontId="51" fillId="6" borderId="54" xfId="3" applyNumberFormat="1" applyFont="1" applyFill="1" applyBorder="1" applyAlignment="1">
      <alignment horizontal="right" vertical="center"/>
    </xf>
    <xf numFmtId="166" fontId="51" fillId="3" borderId="76" xfId="3" applyNumberFormat="1" applyFont="1" applyFill="1" applyBorder="1" applyAlignment="1">
      <alignment horizontal="right" vertical="center"/>
    </xf>
    <xf numFmtId="49" fontId="68" fillId="3" borderId="57" xfId="3" applyNumberFormat="1" applyFont="1" applyFill="1" applyBorder="1" applyAlignment="1">
      <alignment horizontal="right" vertical="center" wrapText="1"/>
    </xf>
    <xf numFmtId="0" fontId="68" fillId="3" borderId="58" xfId="3" applyFont="1" applyFill="1" applyBorder="1" applyAlignment="1">
      <alignment horizontal="right" vertical="center" wrapText="1"/>
    </xf>
    <xf numFmtId="166" fontId="51" fillId="6" borderId="61" xfId="3" applyNumberFormat="1" applyFont="1" applyFill="1" applyBorder="1" applyAlignment="1">
      <alignment horizontal="right" vertical="center"/>
    </xf>
    <xf numFmtId="0" fontId="68" fillId="3" borderId="65" xfId="3" applyFont="1" applyFill="1" applyBorder="1" applyAlignment="1">
      <alignment horizontal="right" vertical="center" wrapText="1"/>
    </xf>
    <xf numFmtId="0" fontId="52" fillId="3" borderId="56" xfId="3" applyFont="1" applyFill="1" applyBorder="1" applyAlignment="1">
      <alignment horizontal="right" vertical="center" wrapText="1"/>
    </xf>
    <xf numFmtId="3" fontId="51" fillId="3" borderId="65" xfId="3" applyNumberFormat="1" applyFont="1" applyFill="1" applyBorder="1" applyAlignment="1">
      <alignment horizontal="right" vertical="center" wrapText="1"/>
    </xf>
    <xf numFmtId="49" fontId="70" fillId="3" borderId="74" xfId="3" applyNumberFormat="1" applyFont="1" applyFill="1" applyBorder="1" applyAlignment="1">
      <alignment horizontal="right" vertical="center" wrapText="1"/>
    </xf>
    <xf numFmtId="49" fontId="70" fillId="3" borderId="57" xfId="3" applyNumberFormat="1" applyFont="1" applyFill="1" applyBorder="1" applyAlignment="1">
      <alignment horizontal="right" vertical="center" wrapText="1"/>
    </xf>
    <xf numFmtId="166" fontId="71" fillId="0" borderId="0" xfId="3" applyNumberFormat="1" applyFont="1"/>
    <xf numFmtId="166" fontId="59" fillId="0" borderId="0" xfId="3" applyNumberFormat="1" applyFont="1"/>
    <xf numFmtId="0" fontId="15" fillId="7" borderId="11" xfId="3" applyFont="1" applyFill="1" applyBorder="1" applyAlignment="1">
      <alignment vertical="center"/>
    </xf>
    <xf numFmtId="4" fontId="15" fillId="0" borderId="0" xfId="3" applyNumberFormat="1" applyFont="1" applyAlignment="1">
      <alignment vertical="center"/>
    </xf>
    <xf numFmtId="0" fontId="33" fillId="8" borderId="0" xfId="1" applyFont="1" applyFill="1" applyAlignment="1">
      <alignment horizontal="right"/>
    </xf>
    <xf numFmtId="0" fontId="72" fillId="8" borderId="0" xfId="2" applyFont="1" applyFill="1" applyAlignment="1">
      <alignment vertical="center"/>
    </xf>
    <xf numFmtId="164" fontId="17" fillId="8" borderId="0" xfId="2" applyNumberFormat="1" applyFont="1" applyFill="1" applyAlignment="1">
      <alignment vertical="center"/>
    </xf>
    <xf numFmtId="49" fontId="12" fillId="2" borderId="1" xfId="1" applyNumberFormat="1" applyFont="1" applyFill="1" applyBorder="1" applyAlignment="1">
      <alignment horizontal="left" vertical="center"/>
    </xf>
    <xf numFmtId="0" fontId="39" fillId="4" borderId="27" xfId="2" applyFont="1" applyFill="1" applyBorder="1" applyAlignment="1">
      <alignment horizontal="left" vertical="center" wrapText="1"/>
    </xf>
    <xf numFmtId="0" fontId="39" fillId="3" borderId="38" xfId="2" applyFont="1" applyFill="1" applyBorder="1" applyAlignment="1">
      <alignment horizontal="left" vertical="center"/>
    </xf>
    <xf numFmtId="0" fontId="39" fillId="3" borderId="40" xfId="2" applyFont="1" applyFill="1" applyBorder="1" applyAlignment="1">
      <alignment horizontal="left" vertical="center"/>
    </xf>
    <xf numFmtId="0" fontId="45" fillId="0" borderId="0" xfId="2" applyFont="1" applyBorder="1" applyAlignment="1">
      <alignment horizontal="left" vertical="center"/>
    </xf>
    <xf numFmtId="0" fontId="26" fillId="3" borderId="26" xfId="2" applyFont="1" applyFill="1" applyBorder="1" applyAlignment="1">
      <alignment horizontal="justify" vertical="center"/>
    </xf>
    <xf numFmtId="0" fontId="36" fillId="4" borderId="27" xfId="2" applyFont="1" applyFill="1" applyBorder="1" applyAlignment="1">
      <alignment horizontal="left" vertical="center" wrapText="1"/>
    </xf>
    <xf numFmtId="0" fontId="39" fillId="3" borderId="29" xfId="2" applyFont="1" applyFill="1" applyBorder="1" applyAlignment="1">
      <alignment horizontal="left" vertical="center" wrapText="1"/>
    </xf>
    <xf numFmtId="0" fontId="39" fillId="3" borderId="31" xfId="2" applyFont="1" applyFill="1" applyBorder="1" applyAlignment="1">
      <alignment horizontal="left" vertical="center" wrapText="1"/>
    </xf>
    <xf numFmtId="0" fontId="39" fillId="4" borderId="27" xfId="2" applyFont="1" applyFill="1" applyBorder="1" applyAlignment="1">
      <alignment horizontal="left" vertical="center"/>
    </xf>
    <xf numFmtId="0" fontId="29" fillId="3" borderId="0" xfId="2" applyFont="1" applyFill="1" applyBorder="1" applyAlignment="1">
      <alignment horizontal="justify" vertical="center"/>
    </xf>
    <xf numFmtId="0" fontId="26" fillId="3" borderId="0" xfId="2" applyFont="1" applyFill="1" applyBorder="1" applyAlignment="1">
      <alignment horizontal="justify" vertical="center"/>
    </xf>
    <xf numFmtId="0" fontId="26" fillId="0" borderId="26" xfId="2" applyFont="1" applyBorder="1" applyAlignment="1">
      <alignment horizontal="justify" vertical="center"/>
    </xf>
    <xf numFmtId="0" fontId="23" fillId="0" borderId="0" xfId="2" applyFont="1" applyBorder="1" applyAlignment="1">
      <alignment horizontal="justify" vertical="center"/>
    </xf>
    <xf numFmtId="0" fontId="26" fillId="0" borderId="0" xfId="2" applyFont="1" applyBorder="1" applyAlignment="1">
      <alignment horizontal="justify"/>
    </xf>
    <xf numFmtId="164" fontId="18" fillId="0" borderId="0" xfId="2" applyNumberFormat="1" applyFont="1" applyBorder="1" applyAlignment="1">
      <alignment horizontal="right" vertical="center"/>
    </xf>
    <xf numFmtId="0" fontId="29" fillId="0" borderId="0" xfId="2" applyFont="1" applyBorder="1" applyAlignment="1">
      <alignment horizontal="justify" vertical="center"/>
    </xf>
    <xf numFmtId="0" fontId="23" fillId="3" borderId="0" xfId="2" applyFont="1" applyFill="1" applyBorder="1" applyAlignment="1">
      <alignment horizontal="justify" vertical="center"/>
    </xf>
    <xf numFmtId="0" fontId="52" fillId="3" borderId="59" xfId="3" applyFont="1" applyFill="1" applyBorder="1" applyAlignment="1">
      <alignment horizontal="right" vertical="center" wrapText="1"/>
    </xf>
    <xf numFmtId="0" fontId="52" fillId="5" borderId="53" xfId="3" applyFont="1" applyFill="1" applyBorder="1" applyAlignment="1">
      <alignment horizontal="left" vertical="center" wrapText="1"/>
    </xf>
    <xf numFmtId="0" fontId="57" fillId="0" borderId="75" xfId="3" applyFont="1" applyBorder="1" applyAlignment="1">
      <alignment horizontal="left" vertical="center"/>
    </xf>
    <xf numFmtId="166" fontId="55" fillId="0" borderId="53" xfId="3" applyNumberFormat="1" applyFont="1" applyBorder="1" applyAlignment="1">
      <alignment horizontal="center" vertical="center"/>
    </xf>
    <xf numFmtId="0" fontId="52" fillId="3" borderId="77" xfId="3" applyFont="1" applyFill="1" applyBorder="1" applyAlignment="1">
      <alignment horizontal="right" vertical="center" wrapText="1"/>
    </xf>
    <xf numFmtId="0" fontId="52" fillId="3" borderId="78" xfId="3" applyFont="1" applyFill="1" applyBorder="1" applyAlignment="1">
      <alignment vertical="center"/>
    </xf>
    <xf numFmtId="0" fontId="52" fillId="3" borderId="61" xfId="3" applyFont="1" applyFill="1" applyBorder="1" applyAlignment="1">
      <alignment vertical="center"/>
    </xf>
    <xf numFmtId="0" fontId="62" fillId="5" borderId="79" xfId="3" applyFont="1" applyFill="1" applyBorder="1" applyAlignment="1">
      <alignment horizontal="center" vertical="center" wrapText="1"/>
    </xf>
    <xf numFmtId="0" fontId="52" fillId="5" borderId="76" xfId="3" applyFont="1" applyFill="1" applyBorder="1" applyAlignment="1">
      <alignment horizontal="center" vertical="center" wrapText="1"/>
    </xf>
    <xf numFmtId="0" fontId="52" fillId="5" borderId="43" xfId="3" applyFont="1" applyFill="1" applyBorder="1" applyAlignment="1">
      <alignment horizontal="center" vertical="center" wrapText="1"/>
    </xf>
    <xf numFmtId="0" fontId="52" fillId="5" borderId="53" xfId="3" applyFont="1" applyFill="1" applyBorder="1" applyAlignment="1">
      <alignment horizontal="center" vertical="center" wrapText="1"/>
    </xf>
    <xf numFmtId="0" fontId="52" fillId="5" borderId="49" xfId="3" applyFont="1" applyFill="1" applyBorder="1" applyAlignment="1">
      <alignment horizontal="center" vertical="center" wrapText="1"/>
    </xf>
    <xf numFmtId="0" fontId="52" fillId="5" borderId="80" xfId="3" applyFont="1" applyFill="1" applyBorder="1" applyAlignment="1">
      <alignment horizontal="center" vertical="center" wrapText="1"/>
    </xf>
    <xf numFmtId="0" fontId="49" fillId="0" borderId="0" xfId="3" applyFont="1" applyBorder="1" applyAlignment="1">
      <alignment horizontal="right" vertical="center"/>
    </xf>
    <xf numFmtId="0" fontId="50" fillId="0" borderId="0" xfId="3" applyFont="1" applyBorder="1" applyAlignment="1">
      <alignment horizontal="left" vertical="center"/>
    </xf>
    <xf numFmtId="0" fontId="62" fillId="0" borderId="0" xfId="3" applyFont="1" applyBorder="1" applyAlignment="1">
      <alignment vertical="center"/>
    </xf>
    <xf numFmtId="0" fontId="60" fillId="0" borderId="81" xfId="3" applyFont="1" applyBorder="1" applyAlignment="1">
      <alignment vertical="center"/>
    </xf>
    <xf numFmtId="0" fontId="61" fillId="0" borderId="82" xfId="3" applyFont="1" applyBorder="1" applyAlignment="1">
      <alignment horizontal="center" vertical="center"/>
    </xf>
    <xf numFmtId="0" fontId="67" fillId="5" borderId="42" xfId="3" applyFont="1" applyFill="1" applyBorder="1" applyAlignment="1">
      <alignment horizontal="center" vertical="center" textRotation="90" wrapText="1"/>
    </xf>
    <xf numFmtId="0" fontId="67" fillId="5" borderId="83" xfId="3" applyFont="1" applyFill="1" applyBorder="1" applyAlignment="1">
      <alignment horizontal="center" vertical="center" wrapText="1"/>
    </xf>
    <xf numFmtId="0" fontId="51" fillId="5" borderId="83" xfId="3" applyFont="1" applyFill="1" applyBorder="1" applyAlignment="1">
      <alignment horizontal="center" vertical="center" textRotation="90" wrapText="1"/>
    </xf>
    <xf numFmtId="0" fontId="62" fillId="5" borderId="83" xfId="3" applyFont="1" applyFill="1" applyBorder="1" applyAlignment="1">
      <alignment horizontal="center" vertical="center" textRotation="90" wrapText="1"/>
    </xf>
    <xf numFmtId="0" fontId="62" fillId="5" borderId="83" xfId="3" applyFont="1" applyFill="1" applyBorder="1" applyAlignment="1">
      <alignment horizontal="center" vertical="center" wrapText="1"/>
    </xf>
    <xf numFmtId="0" fontId="64" fillId="3" borderId="61" xfId="3" applyFont="1" applyFill="1" applyBorder="1" applyAlignment="1">
      <alignment horizontal="left" vertical="center"/>
    </xf>
    <xf numFmtId="0" fontId="55" fillId="0" borderId="84" xfId="3" applyFont="1" applyBorder="1" applyAlignment="1">
      <alignment horizontal="center" vertical="center" wrapText="1"/>
    </xf>
    <xf numFmtId="0" fontId="56" fillId="0" borderId="50" xfId="3" applyFont="1" applyBorder="1" applyAlignment="1">
      <alignment horizontal="left" vertical="center" wrapText="1"/>
    </xf>
    <xf numFmtId="0" fontId="55" fillId="5" borderId="42" xfId="3" applyFont="1" applyFill="1" applyBorder="1" applyAlignment="1">
      <alignment horizontal="left" vertical="center" wrapText="1"/>
    </xf>
    <xf numFmtId="0" fontId="51" fillId="5" borderId="42" xfId="3" applyFont="1" applyFill="1" applyBorder="1" applyAlignment="1">
      <alignment horizontal="left" vertical="center" wrapText="1"/>
    </xf>
    <xf numFmtId="0" fontId="51" fillId="5" borderId="83" xfId="3" applyFont="1" applyFill="1" applyBorder="1" applyAlignment="1">
      <alignment horizontal="center" vertical="center" textRotation="94" wrapText="1"/>
    </xf>
    <xf numFmtId="0" fontId="51" fillId="5" borderId="83" xfId="3" applyFont="1" applyFill="1" applyBorder="1" applyAlignment="1">
      <alignment horizontal="center" vertical="center" wrapText="1"/>
    </xf>
    <xf numFmtId="0" fontId="53" fillId="5" borderId="43" xfId="3" applyFont="1" applyFill="1" applyBorder="1" applyAlignment="1">
      <alignment horizontal="center" vertical="center" wrapText="1"/>
    </xf>
    <xf numFmtId="0" fontId="55" fillId="0" borderId="85" xfId="3" applyFont="1" applyBorder="1" applyAlignment="1">
      <alignment horizontal="center" vertical="center" wrapText="1"/>
    </xf>
    <xf numFmtId="0" fontId="56" fillId="0" borderId="86" xfId="3" applyFont="1" applyBorder="1" applyAlignment="1">
      <alignment horizontal="left" vertical="center" wrapText="1"/>
    </xf>
  </cellXfs>
  <cellStyles count="11">
    <cellStyle name="Excel Built-in Normal" xfId="1"/>
    <cellStyle name="Excel Built-in Normal 1" xfId="2"/>
    <cellStyle name="Excel Built-in Normal 3" xfId="3"/>
    <cellStyle name="Header" xfId="4"/>
    <cellStyle name="Header 2" xfId="5"/>
    <cellStyle name="Normální" xfId="0" builtinId="0"/>
    <cellStyle name="Normální 2" xfId="6"/>
    <cellStyle name="normální 3" xfId="7"/>
    <cellStyle name="Normální 4" xfId="8"/>
    <cellStyle name="Normální 4 2" xfId="9"/>
    <cellStyle name="normální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DE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203864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opLeftCell="A37" workbookViewId="0">
      <selection activeCell="P15" sqref="P15"/>
    </sheetView>
  </sheetViews>
  <sheetFormatPr defaultColWidth="8.7109375" defaultRowHeight="15" x14ac:dyDescent="0.25"/>
  <cols>
    <col min="1" max="1" width="3.7109375" style="1" customWidth="1"/>
    <col min="2" max="2" width="3.7109375" style="2" customWidth="1"/>
    <col min="3" max="3" width="2.28515625" style="2" customWidth="1"/>
    <col min="4" max="4" width="2.7109375" style="2" customWidth="1"/>
    <col min="5" max="5" width="2.42578125" style="2" customWidth="1"/>
    <col min="6" max="6" width="7.7109375" style="2" customWidth="1"/>
    <col min="7" max="7" width="5.7109375" style="3" customWidth="1"/>
    <col min="8" max="8" width="3.7109375" style="3" customWidth="1"/>
    <col min="9" max="9" width="9.7109375" style="3" customWidth="1"/>
    <col min="10" max="11" width="5.7109375" style="3" customWidth="1"/>
    <col min="12" max="13" width="11.7109375" style="4" customWidth="1"/>
    <col min="14" max="14" width="68.42578125" style="5" customWidth="1"/>
    <col min="15" max="16384" width="8.7109375" style="6"/>
  </cols>
  <sheetData>
    <row r="1" spans="1:14" ht="15" customHeight="1" x14ac:dyDescent="0.25"/>
    <row r="2" spans="1:14" ht="15" customHeight="1" x14ac:dyDescent="0.25"/>
    <row r="3" spans="1:14" ht="21" x14ac:dyDescent="0.25">
      <c r="A3" s="7" t="s">
        <v>0</v>
      </c>
      <c r="B3" s="8"/>
      <c r="C3" s="8"/>
      <c r="D3" s="8"/>
    </row>
    <row r="4" spans="1:14" s="14" customFormat="1" ht="15.75" customHeight="1" thickBot="1" x14ac:dyDescent="0.3">
      <c r="A4" s="9" t="s">
        <v>132</v>
      </c>
      <c r="B4" s="10"/>
      <c r="C4" s="10"/>
      <c r="D4" s="10"/>
      <c r="E4" s="10"/>
      <c r="F4" s="10"/>
      <c r="G4" s="11"/>
      <c r="H4" s="11"/>
      <c r="I4" s="11"/>
      <c r="J4" s="11"/>
      <c r="K4" s="11"/>
      <c r="L4" s="12"/>
      <c r="M4" s="12"/>
      <c r="N4" s="13"/>
    </row>
    <row r="5" spans="1:14" ht="15.75" customHeight="1" thickBot="1" x14ac:dyDescent="0.3">
      <c r="A5" s="15" t="s">
        <v>1</v>
      </c>
      <c r="B5" s="16" t="s">
        <v>2</v>
      </c>
      <c r="C5" s="16" t="s">
        <v>3</v>
      </c>
      <c r="D5" s="16" t="s">
        <v>4</v>
      </c>
      <c r="E5" s="16" t="s">
        <v>5</v>
      </c>
      <c r="F5" s="17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9" t="s">
        <v>12</v>
      </c>
      <c r="M5" s="19" t="s">
        <v>13</v>
      </c>
      <c r="N5" s="20" t="s">
        <v>14</v>
      </c>
    </row>
    <row r="6" spans="1:14" ht="14.1" customHeight="1" x14ac:dyDescent="0.25">
      <c r="A6" s="21" t="s">
        <v>15</v>
      </c>
      <c r="B6" s="22" t="s">
        <v>15</v>
      </c>
      <c r="C6" s="23"/>
      <c r="D6" s="23">
        <v>231</v>
      </c>
      <c r="E6" s="24"/>
      <c r="F6" s="25" t="s">
        <v>16</v>
      </c>
      <c r="G6" s="26" t="s">
        <v>17</v>
      </c>
      <c r="H6" s="27">
        <v>0</v>
      </c>
      <c r="I6" s="27" t="s">
        <v>18</v>
      </c>
      <c r="J6" s="27">
        <v>0</v>
      </c>
      <c r="K6" s="27">
        <v>0</v>
      </c>
      <c r="L6" s="28">
        <v>37071</v>
      </c>
      <c r="M6" s="28">
        <v>0</v>
      </c>
      <c r="N6" s="29" t="s">
        <v>164</v>
      </c>
    </row>
    <row r="7" spans="1:14" ht="14.1" customHeight="1" x14ac:dyDescent="0.25">
      <c r="A7" s="30" t="s">
        <v>15</v>
      </c>
      <c r="B7" s="31" t="s">
        <v>15</v>
      </c>
      <c r="C7" s="23"/>
      <c r="D7" s="23">
        <v>231</v>
      </c>
      <c r="E7" s="24"/>
      <c r="F7" s="26" t="s">
        <v>19</v>
      </c>
      <c r="G7" s="26" t="s">
        <v>20</v>
      </c>
      <c r="H7" s="27">
        <v>0</v>
      </c>
      <c r="I7" s="27" t="s">
        <v>18</v>
      </c>
      <c r="J7" s="27">
        <v>0</v>
      </c>
      <c r="K7" s="27">
        <v>0</v>
      </c>
      <c r="L7" s="28"/>
      <c r="M7" s="28">
        <v>27666</v>
      </c>
      <c r="N7" s="32" t="s">
        <v>21</v>
      </c>
    </row>
    <row r="8" spans="1:14" ht="14.1" customHeight="1" x14ac:dyDescent="0.25">
      <c r="A8" s="30" t="s">
        <v>15</v>
      </c>
      <c r="B8" s="31" t="s">
        <v>15</v>
      </c>
      <c r="C8" s="23"/>
      <c r="D8" s="23">
        <v>231</v>
      </c>
      <c r="E8" s="24"/>
      <c r="F8" s="26" t="s">
        <v>19</v>
      </c>
      <c r="G8" s="26" t="s">
        <v>22</v>
      </c>
      <c r="H8" s="27">
        <v>0</v>
      </c>
      <c r="I8" s="27" t="s">
        <v>18</v>
      </c>
      <c r="J8" s="27">
        <v>0</v>
      </c>
      <c r="K8" s="27">
        <v>0</v>
      </c>
      <c r="L8" s="28"/>
      <c r="M8" s="28">
        <v>6915</v>
      </c>
      <c r="N8" s="32" t="s">
        <v>23</v>
      </c>
    </row>
    <row r="9" spans="1:14" ht="14.1" customHeight="1" thickBot="1" x14ac:dyDescent="0.3">
      <c r="A9" s="33" t="s">
        <v>15</v>
      </c>
      <c r="B9" s="34" t="s">
        <v>15</v>
      </c>
      <c r="C9" s="35"/>
      <c r="D9" s="35">
        <v>231</v>
      </c>
      <c r="E9" s="36"/>
      <c r="F9" s="37" t="s">
        <v>19</v>
      </c>
      <c r="G9" s="37" t="s">
        <v>24</v>
      </c>
      <c r="H9" s="38">
        <v>0</v>
      </c>
      <c r="I9" s="38" t="s">
        <v>18</v>
      </c>
      <c r="J9" s="38">
        <v>0</v>
      </c>
      <c r="K9" s="38">
        <v>0</v>
      </c>
      <c r="L9" s="39"/>
      <c r="M9" s="39">
        <v>2490</v>
      </c>
      <c r="N9" s="40" t="s">
        <v>25</v>
      </c>
    </row>
    <row r="10" spans="1:14" ht="14.1" customHeight="1" x14ac:dyDescent="0.25">
      <c r="A10" s="41" t="s">
        <v>15</v>
      </c>
      <c r="B10" s="42" t="s">
        <v>15</v>
      </c>
      <c r="C10" s="43"/>
      <c r="D10" s="43">
        <v>231</v>
      </c>
      <c r="E10" s="44"/>
      <c r="F10" s="25" t="s">
        <v>16</v>
      </c>
      <c r="G10" s="25" t="s">
        <v>17</v>
      </c>
      <c r="H10" s="45">
        <v>0</v>
      </c>
      <c r="I10" s="45" t="s">
        <v>26</v>
      </c>
      <c r="J10" s="45">
        <v>0</v>
      </c>
      <c r="K10" s="45">
        <v>0</v>
      </c>
      <c r="L10" s="46">
        <v>7929</v>
      </c>
      <c r="M10" s="46"/>
      <c r="N10" s="47" t="s">
        <v>165</v>
      </c>
    </row>
    <row r="11" spans="1:14" ht="14.1" customHeight="1" x14ac:dyDescent="0.25">
      <c r="A11" s="30" t="s">
        <v>15</v>
      </c>
      <c r="B11" s="31" t="s">
        <v>15</v>
      </c>
      <c r="C11" s="48"/>
      <c r="D11" s="48">
        <v>231</v>
      </c>
      <c r="E11" s="49"/>
      <c r="F11" s="37" t="s">
        <v>19</v>
      </c>
      <c r="G11" s="50">
        <v>5011</v>
      </c>
      <c r="H11" s="51">
        <v>0</v>
      </c>
      <c r="I11" s="51" t="s">
        <v>26</v>
      </c>
      <c r="J11" s="51">
        <v>0</v>
      </c>
      <c r="K11" s="51">
        <v>0</v>
      </c>
      <c r="L11" s="52">
        <v>0</v>
      </c>
      <c r="M11" s="52">
        <v>5916</v>
      </c>
      <c r="N11" s="29" t="s">
        <v>21</v>
      </c>
    </row>
    <row r="12" spans="1:14" ht="14.1" customHeight="1" x14ac:dyDescent="0.25">
      <c r="A12" s="30" t="s">
        <v>15</v>
      </c>
      <c r="B12" s="31" t="s">
        <v>15</v>
      </c>
      <c r="C12" s="48"/>
      <c r="D12" s="48" t="s">
        <v>27</v>
      </c>
      <c r="E12" s="49"/>
      <c r="F12" s="37" t="s">
        <v>19</v>
      </c>
      <c r="G12" s="50">
        <v>5031</v>
      </c>
      <c r="H12" s="51" t="s">
        <v>28</v>
      </c>
      <c r="I12" s="51" t="s">
        <v>26</v>
      </c>
      <c r="J12" s="51" t="s">
        <v>28</v>
      </c>
      <c r="K12" s="51" t="s">
        <v>28</v>
      </c>
      <c r="L12" s="52">
        <v>0</v>
      </c>
      <c r="M12" s="52">
        <v>1479</v>
      </c>
      <c r="N12" s="32" t="s">
        <v>23</v>
      </c>
    </row>
    <row r="13" spans="1:14" ht="14.1" customHeight="1" thickBot="1" x14ac:dyDescent="0.3">
      <c r="A13" s="33" t="s">
        <v>15</v>
      </c>
      <c r="B13" s="34" t="s">
        <v>15</v>
      </c>
      <c r="C13" s="53"/>
      <c r="D13" s="53" t="s">
        <v>27</v>
      </c>
      <c r="E13" s="54"/>
      <c r="F13" s="55" t="s">
        <v>19</v>
      </c>
      <c r="G13" s="37" t="s">
        <v>24</v>
      </c>
      <c r="H13" s="56" t="s">
        <v>28</v>
      </c>
      <c r="I13" s="56" t="s">
        <v>26</v>
      </c>
      <c r="J13" s="56" t="s">
        <v>28</v>
      </c>
      <c r="K13" s="56" t="s">
        <v>28</v>
      </c>
      <c r="L13" s="57">
        <v>0</v>
      </c>
      <c r="M13" s="57">
        <v>534</v>
      </c>
      <c r="N13" s="32" t="s">
        <v>25</v>
      </c>
    </row>
    <row r="14" spans="1:14" s="60" customFormat="1" ht="14.1" customHeight="1" thickBot="1" x14ac:dyDescent="0.25">
      <c r="A14" s="234" t="s">
        <v>29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58">
        <f>SUM(L6:L13)</f>
        <v>45000</v>
      </c>
      <c r="M14" s="58">
        <f>SUM(M6:M13)</f>
        <v>45000</v>
      </c>
      <c r="N14" s="59"/>
    </row>
    <row r="15" spans="1:14" ht="9.9499999999999993" customHeight="1" x14ac:dyDescent="0.25">
      <c r="A15" s="61"/>
      <c r="B15" s="8"/>
      <c r="C15" s="8"/>
      <c r="D15" s="8"/>
    </row>
    <row r="16" spans="1:14" s="14" customFormat="1" ht="15.75" customHeight="1" thickBot="1" x14ac:dyDescent="0.3">
      <c r="A16" s="9" t="s">
        <v>133</v>
      </c>
      <c r="B16" s="10"/>
      <c r="C16" s="10"/>
      <c r="D16" s="10"/>
      <c r="E16" s="10"/>
      <c r="F16" s="10"/>
      <c r="G16" s="11"/>
      <c r="H16" s="11"/>
      <c r="I16" s="11"/>
      <c r="J16" s="11"/>
      <c r="K16" s="11"/>
      <c r="L16" s="12"/>
      <c r="M16" s="12"/>
      <c r="N16" s="13"/>
    </row>
    <row r="17" spans="1:14" ht="15.75" customHeight="1" thickBot="1" x14ac:dyDescent="0.3">
      <c r="A17" s="15" t="s">
        <v>1</v>
      </c>
      <c r="B17" s="16" t="s">
        <v>2</v>
      </c>
      <c r="C17" s="16" t="s">
        <v>3</v>
      </c>
      <c r="D17" s="16" t="s">
        <v>4</v>
      </c>
      <c r="E17" s="16" t="s">
        <v>5</v>
      </c>
      <c r="F17" s="17" t="s">
        <v>6</v>
      </c>
      <c r="G17" s="18" t="s">
        <v>7</v>
      </c>
      <c r="H17" s="18" t="s">
        <v>8</v>
      </c>
      <c r="I17" s="18" t="s">
        <v>9</v>
      </c>
      <c r="J17" s="18" t="s">
        <v>10</v>
      </c>
      <c r="K17" s="18" t="s">
        <v>11</v>
      </c>
      <c r="L17" s="19" t="s">
        <v>12</v>
      </c>
      <c r="M17" s="19" t="s">
        <v>13</v>
      </c>
      <c r="N17" s="20" t="s">
        <v>14</v>
      </c>
    </row>
    <row r="18" spans="1:14" ht="14.1" customHeight="1" x14ac:dyDescent="0.25">
      <c r="A18" s="21" t="s">
        <v>15</v>
      </c>
      <c r="B18" s="22" t="s">
        <v>15</v>
      </c>
      <c r="C18" s="23"/>
      <c r="D18" s="23">
        <v>231</v>
      </c>
      <c r="E18" s="24"/>
      <c r="F18" s="25" t="s">
        <v>16</v>
      </c>
      <c r="G18" s="26" t="s">
        <v>17</v>
      </c>
      <c r="H18" s="27">
        <v>0</v>
      </c>
      <c r="I18" s="27" t="s">
        <v>18</v>
      </c>
      <c r="J18" s="27">
        <v>0</v>
      </c>
      <c r="K18" s="27">
        <v>0</v>
      </c>
      <c r="L18" s="28">
        <v>12750</v>
      </c>
      <c r="M18" s="28">
        <v>0</v>
      </c>
      <c r="N18" s="29" t="s">
        <v>166</v>
      </c>
    </row>
    <row r="19" spans="1:14" ht="14.1" customHeight="1" x14ac:dyDescent="0.25">
      <c r="A19" s="30" t="s">
        <v>15</v>
      </c>
      <c r="B19" s="31" t="s">
        <v>15</v>
      </c>
      <c r="C19" s="23"/>
      <c r="D19" s="23">
        <v>231</v>
      </c>
      <c r="E19" s="24"/>
      <c r="F19" s="26" t="s">
        <v>19</v>
      </c>
      <c r="G19" s="26" t="s">
        <v>20</v>
      </c>
      <c r="H19" s="27">
        <v>0</v>
      </c>
      <c r="I19" s="27" t="s">
        <v>18</v>
      </c>
      <c r="J19" s="27">
        <v>0</v>
      </c>
      <c r="K19" s="27">
        <v>0</v>
      </c>
      <c r="L19" s="28"/>
      <c r="M19" s="28">
        <v>9515</v>
      </c>
      <c r="N19" s="32" t="s">
        <v>21</v>
      </c>
    </row>
    <row r="20" spans="1:14" ht="14.1" customHeight="1" x14ac:dyDescent="0.25">
      <c r="A20" s="30" t="s">
        <v>15</v>
      </c>
      <c r="B20" s="31" t="s">
        <v>15</v>
      </c>
      <c r="C20" s="23"/>
      <c r="D20" s="23">
        <v>231</v>
      </c>
      <c r="E20" s="24"/>
      <c r="F20" s="26" t="s">
        <v>19</v>
      </c>
      <c r="G20" s="26" t="s">
        <v>22</v>
      </c>
      <c r="H20" s="27">
        <v>0</v>
      </c>
      <c r="I20" s="27" t="s">
        <v>18</v>
      </c>
      <c r="J20" s="27">
        <v>0</v>
      </c>
      <c r="K20" s="27">
        <v>0</v>
      </c>
      <c r="L20" s="28"/>
      <c r="M20" s="28">
        <v>2378</v>
      </c>
      <c r="N20" s="32" t="s">
        <v>23</v>
      </c>
    </row>
    <row r="21" spans="1:14" ht="14.1" customHeight="1" thickBot="1" x14ac:dyDescent="0.3">
      <c r="A21" s="33" t="s">
        <v>15</v>
      </c>
      <c r="B21" s="34" t="s">
        <v>15</v>
      </c>
      <c r="C21" s="35"/>
      <c r="D21" s="35">
        <v>231</v>
      </c>
      <c r="E21" s="36"/>
      <c r="F21" s="37" t="s">
        <v>19</v>
      </c>
      <c r="G21" s="37" t="s">
        <v>24</v>
      </c>
      <c r="H21" s="38">
        <v>0</v>
      </c>
      <c r="I21" s="38" t="s">
        <v>18</v>
      </c>
      <c r="J21" s="38">
        <v>0</v>
      </c>
      <c r="K21" s="38">
        <v>0</v>
      </c>
      <c r="L21" s="39"/>
      <c r="M21" s="39">
        <v>857</v>
      </c>
      <c r="N21" s="40" t="s">
        <v>25</v>
      </c>
    </row>
    <row r="22" spans="1:14" ht="14.1" customHeight="1" x14ac:dyDescent="0.25">
      <c r="A22" s="41" t="s">
        <v>15</v>
      </c>
      <c r="B22" s="42" t="s">
        <v>15</v>
      </c>
      <c r="C22" s="43"/>
      <c r="D22" s="43">
        <v>231</v>
      </c>
      <c r="E22" s="44"/>
      <c r="F22" s="25" t="s">
        <v>16</v>
      </c>
      <c r="G22" s="25" t="s">
        <v>17</v>
      </c>
      <c r="H22" s="45">
        <v>0</v>
      </c>
      <c r="I22" s="45" t="s">
        <v>26</v>
      </c>
      <c r="J22" s="45">
        <v>0</v>
      </c>
      <c r="K22" s="45">
        <v>0</v>
      </c>
      <c r="L22" s="46">
        <v>2250</v>
      </c>
      <c r="M22" s="46"/>
      <c r="N22" s="47" t="s">
        <v>167</v>
      </c>
    </row>
    <row r="23" spans="1:14" ht="14.1" customHeight="1" x14ac:dyDescent="0.25">
      <c r="A23" s="30" t="s">
        <v>15</v>
      </c>
      <c r="B23" s="31" t="s">
        <v>15</v>
      </c>
      <c r="C23" s="48"/>
      <c r="D23" s="48">
        <v>231</v>
      </c>
      <c r="E23" s="49"/>
      <c r="F23" s="37" t="s">
        <v>19</v>
      </c>
      <c r="G23" s="50">
        <v>5011</v>
      </c>
      <c r="H23" s="51">
        <v>0</v>
      </c>
      <c r="I23" s="51" t="s">
        <v>26</v>
      </c>
      <c r="J23" s="51">
        <v>0</v>
      </c>
      <c r="K23" s="51">
        <v>0</v>
      </c>
      <c r="L23" s="52">
        <v>0</v>
      </c>
      <c r="M23" s="52">
        <v>1679</v>
      </c>
      <c r="N23" s="29" t="s">
        <v>21</v>
      </c>
    </row>
    <row r="24" spans="1:14" ht="14.1" customHeight="1" x14ac:dyDescent="0.25">
      <c r="A24" s="30" t="s">
        <v>15</v>
      </c>
      <c r="B24" s="31" t="s">
        <v>15</v>
      </c>
      <c r="C24" s="48"/>
      <c r="D24" s="48" t="s">
        <v>27</v>
      </c>
      <c r="E24" s="49"/>
      <c r="F24" s="37" t="s">
        <v>19</v>
      </c>
      <c r="G24" s="50">
        <v>5031</v>
      </c>
      <c r="H24" s="51" t="s">
        <v>28</v>
      </c>
      <c r="I24" s="51" t="s">
        <v>26</v>
      </c>
      <c r="J24" s="51" t="s">
        <v>28</v>
      </c>
      <c r="K24" s="51" t="s">
        <v>28</v>
      </c>
      <c r="L24" s="52">
        <v>0</v>
      </c>
      <c r="M24" s="52">
        <v>420</v>
      </c>
      <c r="N24" s="32" t="s">
        <v>23</v>
      </c>
    </row>
    <row r="25" spans="1:14" ht="14.1" customHeight="1" thickBot="1" x14ac:dyDescent="0.3">
      <c r="A25" s="33" t="s">
        <v>15</v>
      </c>
      <c r="B25" s="34" t="s">
        <v>15</v>
      </c>
      <c r="C25" s="53"/>
      <c r="D25" s="53" t="s">
        <v>27</v>
      </c>
      <c r="E25" s="54"/>
      <c r="F25" s="55" t="s">
        <v>19</v>
      </c>
      <c r="G25" s="37" t="s">
        <v>24</v>
      </c>
      <c r="H25" s="56" t="s">
        <v>28</v>
      </c>
      <c r="I25" s="56" t="s">
        <v>26</v>
      </c>
      <c r="J25" s="56" t="s">
        <v>28</v>
      </c>
      <c r="K25" s="56" t="s">
        <v>28</v>
      </c>
      <c r="L25" s="57">
        <v>0</v>
      </c>
      <c r="M25" s="57">
        <v>151</v>
      </c>
      <c r="N25" s="32" t="s">
        <v>25</v>
      </c>
    </row>
    <row r="26" spans="1:14" s="60" customFormat="1" ht="14.1" customHeight="1" thickBot="1" x14ac:dyDescent="0.25">
      <c r="A26" s="234" t="s">
        <v>29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58">
        <f>SUM(L18:L25)</f>
        <v>15000</v>
      </c>
      <c r="M26" s="58">
        <f>SUM(M18:M25)</f>
        <v>15000</v>
      </c>
      <c r="N26" s="59"/>
    </row>
    <row r="27" spans="1:14" ht="9.9499999999999993" customHeight="1" x14ac:dyDescent="0.25">
      <c r="A27" s="61"/>
      <c r="B27" s="8"/>
      <c r="C27" s="8"/>
      <c r="D27" s="8"/>
    </row>
    <row r="28" spans="1:14" ht="9.9499999999999993" customHeight="1" x14ac:dyDescent="0.25">
      <c r="A28" s="61"/>
      <c r="B28" s="8"/>
      <c r="C28" s="8"/>
      <c r="D28" s="8"/>
    </row>
    <row r="29" spans="1:14" ht="9.9499999999999993" customHeight="1" x14ac:dyDescent="0.25">
      <c r="A29" s="61"/>
      <c r="B29" s="8"/>
      <c r="C29" s="8"/>
      <c r="D29" s="8"/>
    </row>
    <row r="30" spans="1:14" ht="9.9499999999999993" customHeight="1" x14ac:dyDescent="0.25">
      <c r="A30" s="61"/>
      <c r="B30" s="8"/>
      <c r="C30" s="8"/>
      <c r="D30" s="8"/>
    </row>
    <row r="31" spans="1:14" ht="9.9499999999999993" customHeight="1" x14ac:dyDescent="0.25">
      <c r="A31" s="61"/>
      <c r="B31" s="8"/>
      <c r="C31" s="8"/>
      <c r="D31" s="8"/>
    </row>
    <row r="32" spans="1:14" ht="9.9499999999999993" customHeight="1" x14ac:dyDescent="0.25">
      <c r="A32" s="61"/>
      <c r="B32" s="8"/>
      <c r="C32" s="8"/>
      <c r="D32" s="8"/>
    </row>
    <row r="33" spans="1:14" ht="9.9499999999999993" customHeight="1" x14ac:dyDescent="0.25">
      <c r="A33" s="61"/>
      <c r="B33" s="8"/>
      <c r="C33" s="8"/>
      <c r="D33" s="8"/>
    </row>
    <row r="34" spans="1:14" ht="9.9499999999999993" customHeight="1" x14ac:dyDescent="0.25">
      <c r="A34" s="61"/>
      <c r="B34" s="8"/>
      <c r="C34" s="8"/>
      <c r="D34" s="8"/>
    </row>
    <row r="35" spans="1:14" ht="9.9499999999999993" customHeight="1" x14ac:dyDescent="0.25">
      <c r="A35" s="61"/>
      <c r="B35" s="8"/>
      <c r="C35" s="8"/>
      <c r="D35" s="8"/>
    </row>
    <row r="36" spans="1:14" ht="9.9499999999999993" customHeight="1" x14ac:dyDescent="0.25">
      <c r="A36" s="61"/>
      <c r="B36" s="8"/>
      <c r="C36" s="8"/>
      <c r="D36" s="8"/>
    </row>
    <row r="37" spans="1:14" ht="9.9499999999999993" customHeight="1" x14ac:dyDescent="0.25">
      <c r="A37" s="61"/>
      <c r="B37" s="8"/>
      <c r="C37" s="8"/>
      <c r="D37" s="8"/>
    </row>
    <row r="38" spans="1:14" ht="9.9499999999999993" customHeight="1" x14ac:dyDescent="0.25">
      <c r="A38" s="61"/>
      <c r="B38" s="8"/>
      <c r="C38" s="8"/>
      <c r="D38" s="8"/>
    </row>
    <row r="39" spans="1:14" ht="9.9499999999999993" customHeight="1" x14ac:dyDescent="0.25">
      <c r="A39" s="61"/>
      <c r="B39" s="8"/>
      <c r="C39" s="8"/>
      <c r="D39" s="8"/>
    </row>
    <row r="40" spans="1:14" ht="9.9499999999999993" customHeight="1" x14ac:dyDescent="0.25">
      <c r="A40" s="61"/>
      <c r="B40" s="8"/>
      <c r="C40" s="8"/>
      <c r="D40" s="8"/>
    </row>
    <row r="41" spans="1:14" ht="9.9499999999999993" customHeight="1" x14ac:dyDescent="0.25">
      <c r="A41" s="61"/>
      <c r="B41" s="8"/>
      <c r="C41" s="8"/>
      <c r="D41" s="8"/>
    </row>
    <row r="42" spans="1:14" ht="21.75" thickBot="1" x14ac:dyDescent="0.3">
      <c r="A42" s="7" t="s">
        <v>33</v>
      </c>
      <c r="B42" s="8"/>
      <c r="C42" s="8"/>
      <c r="D42" s="8"/>
    </row>
    <row r="43" spans="1:14" s="69" customFormat="1" ht="15.75" thickBot="1" x14ac:dyDescent="0.3">
      <c r="A43" s="15" t="s">
        <v>1</v>
      </c>
      <c r="B43" s="16" t="s">
        <v>2</v>
      </c>
      <c r="C43" s="64" t="s">
        <v>3</v>
      </c>
      <c r="D43" s="64" t="s">
        <v>4</v>
      </c>
      <c r="E43" s="64" t="s">
        <v>5</v>
      </c>
      <c r="F43" s="65" t="s">
        <v>6</v>
      </c>
      <c r="G43" s="66" t="s">
        <v>7</v>
      </c>
      <c r="H43" s="66" t="s">
        <v>8</v>
      </c>
      <c r="I43" s="66" t="s">
        <v>9</v>
      </c>
      <c r="J43" s="66" t="s">
        <v>10</v>
      </c>
      <c r="K43" s="66" t="s">
        <v>11</v>
      </c>
      <c r="L43" s="67" t="s">
        <v>12</v>
      </c>
      <c r="M43" s="67" t="s">
        <v>13</v>
      </c>
      <c r="N43" s="68" t="s">
        <v>14</v>
      </c>
    </row>
    <row r="44" spans="1:14" ht="14.1" customHeight="1" x14ac:dyDescent="0.25">
      <c r="A44" s="70" t="s">
        <v>15</v>
      </c>
      <c r="B44" s="71" t="s">
        <v>15</v>
      </c>
      <c r="C44" s="72"/>
      <c r="D44" s="72" t="s">
        <v>27</v>
      </c>
      <c r="E44" s="72"/>
      <c r="F44" s="73" t="s">
        <v>34</v>
      </c>
      <c r="G44" s="74" t="s">
        <v>35</v>
      </c>
      <c r="H44" s="74" t="s">
        <v>28</v>
      </c>
      <c r="I44" s="74" t="s">
        <v>28</v>
      </c>
      <c r="J44" s="74" t="s">
        <v>28</v>
      </c>
      <c r="K44" s="74" t="s">
        <v>28</v>
      </c>
      <c r="L44" s="75">
        <v>0</v>
      </c>
      <c r="M44" s="76">
        <f>SUM(M46+M47+M48+M49+M50+M51+M52+M53+M54+M55+M56+M59+M60+M61+M62+M63+M64+M65+M66+M67+M68)*-1</f>
        <v>-1102541.2</v>
      </c>
      <c r="N44" s="77" t="s">
        <v>36</v>
      </c>
    </row>
    <row r="45" spans="1:14" ht="14.1" customHeight="1" x14ac:dyDescent="0.25">
      <c r="A45" s="78" t="s">
        <v>15</v>
      </c>
      <c r="B45" s="79" t="s">
        <v>15</v>
      </c>
      <c r="C45" s="80"/>
      <c r="D45" s="80" t="s">
        <v>27</v>
      </c>
      <c r="E45" s="81"/>
      <c r="F45" s="82" t="s">
        <v>34</v>
      </c>
      <c r="G45" s="83" t="s">
        <v>37</v>
      </c>
      <c r="H45" s="83" t="s">
        <v>28</v>
      </c>
      <c r="I45" s="83" t="s">
        <v>28</v>
      </c>
      <c r="J45" s="83" t="s">
        <v>28</v>
      </c>
      <c r="K45" s="83" t="s">
        <v>28</v>
      </c>
      <c r="L45" s="84">
        <v>0</v>
      </c>
      <c r="M45" s="85">
        <f>SUM(M57+M58)*-1</f>
        <v>-146899</v>
      </c>
      <c r="N45" s="62" t="s">
        <v>38</v>
      </c>
    </row>
    <row r="46" spans="1:14" ht="14.1" customHeight="1" x14ac:dyDescent="0.25">
      <c r="A46" s="78" t="s">
        <v>15</v>
      </c>
      <c r="B46" s="79" t="s">
        <v>15</v>
      </c>
      <c r="C46" s="81"/>
      <c r="D46" s="81" t="s">
        <v>27</v>
      </c>
      <c r="E46" s="81"/>
      <c r="F46" s="82" t="s">
        <v>134</v>
      </c>
      <c r="G46" s="83" t="s">
        <v>135</v>
      </c>
      <c r="H46" s="83" t="s">
        <v>28</v>
      </c>
      <c r="I46" s="83" t="s">
        <v>28</v>
      </c>
      <c r="J46" s="83" t="s">
        <v>28</v>
      </c>
      <c r="K46" s="83" t="s">
        <v>28</v>
      </c>
      <c r="L46" s="84">
        <v>0</v>
      </c>
      <c r="M46" s="84">
        <v>21073.200000000001</v>
      </c>
      <c r="N46" s="229" t="s">
        <v>168</v>
      </c>
    </row>
    <row r="47" spans="1:14" ht="14.1" customHeight="1" x14ac:dyDescent="0.25">
      <c r="A47" s="86" t="s">
        <v>15</v>
      </c>
      <c r="B47" s="87" t="s">
        <v>15</v>
      </c>
      <c r="C47" s="81"/>
      <c r="D47" s="81" t="s">
        <v>27</v>
      </c>
      <c r="E47" s="81"/>
      <c r="F47" s="82" t="s">
        <v>134</v>
      </c>
      <c r="G47" s="83" t="s">
        <v>136</v>
      </c>
      <c r="H47" s="83" t="s">
        <v>28</v>
      </c>
      <c r="I47" s="83" t="s">
        <v>28</v>
      </c>
      <c r="J47" s="83" t="s">
        <v>28</v>
      </c>
      <c r="K47" s="83" t="s">
        <v>28</v>
      </c>
      <c r="L47" s="84">
        <v>0</v>
      </c>
      <c r="M47" s="84">
        <v>1000</v>
      </c>
      <c r="N47" s="229" t="s">
        <v>137</v>
      </c>
    </row>
    <row r="48" spans="1:14" ht="14.1" customHeight="1" x14ac:dyDescent="0.25">
      <c r="A48" s="78" t="s">
        <v>15</v>
      </c>
      <c r="B48" s="79" t="s">
        <v>15</v>
      </c>
      <c r="C48" s="81"/>
      <c r="D48" s="81" t="s">
        <v>27</v>
      </c>
      <c r="E48" s="80"/>
      <c r="F48" s="88" t="s">
        <v>134</v>
      </c>
      <c r="G48" s="89" t="s">
        <v>42</v>
      </c>
      <c r="H48" s="89" t="s">
        <v>28</v>
      </c>
      <c r="I48" s="89" t="s">
        <v>28</v>
      </c>
      <c r="J48" s="89" t="s">
        <v>28</v>
      </c>
      <c r="K48" s="89" t="s">
        <v>28</v>
      </c>
      <c r="L48" s="90">
        <v>0</v>
      </c>
      <c r="M48" s="90">
        <v>5000</v>
      </c>
      <c r="N48" s="229" t="s">
        <v>138</v>
      </c>
    </row>
    <row r="49" spans="1:14" ht="14.1" customHeight="1" x14ac:dyDescent="0.25">
      <c r="A49" s="86" t="s">
        <v>15</v>
      </c>
      <c r="B49" s="87" t="s">
        <v>15</v>
      </c>
      <c r="C49" s="81"/>
      <c r="D49" s="81" t="s">
        <v>27</v>
      </c>
      <c r="E49" s="80"/>
      <c r="F49" s="88" t="s">
        <v>139</v>
      </c>
      <c r="G49" s="89" t="s">
        <v>169</v>
      </c>
      <c r="H49" s="89" t="s">
        <v>28</v>
      </c>
      <c r="I49" s="89" t="s">
        <v>28</v>
      </c>
      <c r="J49" s="89" t="s">
        <v>28</v>
      </c>
      <c r="K49" s="89" t="s">
        <v>28</v>
      </c>
      <c r="L49" s="90">
        <v>0</v>
      </c>
      <c r="M49" s="90">
        <v>5000</v>
      </c>
      <c r="N49" s="229" t="s">
        <v>170</v>
      </c>
    </row>
    <row r="50" spans="1:14" ht="14.1" customHeight="1" x14ac:dyDescent="0.25">
      <c r="A50" s="78" t="s">
        <v>15</v>
      </c>
      <c r="B50" s="79" t="s">
        <v>15</v>
      </c>
      <c r="C50" s="81"/>
      <c r="D50" s="81" t="s">
        <v>27</v>
      </c>
      <c r="E50" s="80"/>
      <c r="F50" s="88" t="s">
        <v>39</v>
      </c>
      <c r="G50" s="89" t="s">
        <v>140</v>
      </c>
      <c r="H50" s="89" t="s">
        <v>28</v>
      </c>
      <c r="I50" s="89" t="s">
        <v>28</v>
      </c>
      <c r="J50" s="89" t="s">
        <v>28</v>
      </c>
      <c r="K50" s="89" t="s">
        <v>28</v>
      </c>
      <c r="L50" s="90">
        <v>0</v>
      </c>
      <c r="M50" s="90">
        <v>500</v>
      </c>
      <c r="N50" s="229" t="s">
        <v>141</v>
      </c>
    </row>
    <row r="51" spans="1:14" ht="14.1" customHeight="1" x14ac:dyDescent="0.25">
      <c r="A51" s="86" t="s">
        <v>15</v>
      </c>
      <c r="B51" s="87" t="s">
        <v>15</v>
      </c>
      <c r="C51" s="81"/>
      <c r="D51" s="81" t="s">
        <v>27</v>
      </c>
      <c r="E51" s="80"/>
      <c r="F51" s="88" t="s">
        <v>39</v>
      </c>
      <c r="G51" s="89" t="s">
        <v>31</v>
      </c>
      <c r="H51" s="89" t="s">
        <v>28</v>
      </c>
      <c r="I51" s="89" t="s">
        <v>28</v>
      </c>
      <c r="J51" s="89" t="s">
        <v>28</v>
      </c>
      <c r="K51" s="89" t="s">
        <v>28</v>
      </c>
      <c r="L51" s="90">
        <v>0</v>
      </c>
      <c r="M51" s="90">
        <v>60000</v>
      </c>
      <c r="N51" s="229" t="s">
        <v>142</v>
      </c>
    </row>
    <row r="52" spans="1:14" ht="14.1" customHeight="1" x14ac:dyDescent="0.25">
      <c r="A52" s="78" t="s">
        <v>15</v>
      </c>
      <c r="B52" s="79" t="s">
        <v>15</v>
      </c>
      <c r="C52" s="81"/>
      <c r="D52" s="81" t="s">
        <v>27</v>
      </c>
      <c r="E52" s="80"/>
      <c r="F52" s="88" t="s">
        <v>39</v>
      </c>
      <c r="G52" s="89" t="s">
        <v>32</v>
      </c>
      <c r="H52" s="89" t="s">
        <v>28</v>
      </c>
      <c r="I52" s="89" t="s">
        <v>28</v>
      </c>
      <c r="J52" s="89" t="s">
        <v>28</v>
      </c>
      <c r="K52" s="89" t="s">
        <v>28</v>
      </c>
      <c r="L52" s="90">
        <v>0</v>
      </c>
      <c r="M52" s="90">
        <v>70000</v>
      </c>
      <c r="N52" s="229" t="s">
        <v>143</v>
      </c>
    </row>
    <row r="53" spans="1:14" ht="14.1" customHeight="1" x14ac:dyDescent="0.25">
      <c r="A53" s="86" t="s">
        <v>15</v>
      </c>
      <c r="B53" s="87" t="s">
        <v>15</v>
      </c>
      <c r="C53" s="81"/>
      <c r="D53" s="81" t="s">
        <v>27</v>
      </c>
      <c r="E53" s="80"/>
      <c r="F53" s="88" t="s">
        <v>144</v>
      </c>
      <c r="G53" s="89" t="s">
        <v>135</v>
      </c>
      <c r="H53" s="89" t="s">
        <v>28</v>
      </c>
      <c r="I53" s="89" t="s">
        <v>28</v>
      </c>
      <c r="J53" s="89" t="s">
        <v>28</v>
      </c>
      <c r="K53" s="89" t="s">
        <v>28</v>
      </c>
      <c r="L53" s="90">
        <v>0</v>
      </c>
      <c r="M53" s="90">
        <v>38298</v>
      </c>
      <c r="N53" s="229" t="s">
        <v>179</v>
      </c>
    </row>
    <row r="54" spans="1:14" ht="14.1" customHeight="1" x14ac:dyDescent="0.25">
      <c r="A54" s="78" t="s">
        <v>15</v>
      </c>
      <c r="B54" s="79" t="s">
        <v>15</v>
      </c>
      <c r="C54" s="81"/>
      <c r="D54" s="81" t="s">
        <v>27</v>
      </c>
      <c r="E54" s="80"/>
      <c r="F54" s="88" t="s">
        <v>41</v>
      </c>
      <c r="G54" s="89" t="s">
        <v>135</v>
      </c>
      <c r="H54" s="89" t="s">
        <v>28</v>
      </c>
      <c r="I54" s="89" t="s">
        <v>28</v>
      </c>
      <c r="J54" s="89" t="s">
        <v>28</v>
      </c>
      <c r="K54" s="89" t="s">
        <v>28</v>
      </c>
      <c r="L54" s="90">
        <v>0</v>
      </c>
      <c r="M54" s="90">
        <v>150000</v>
      </c>
      <c r="N54" s="229" t="s">
        <v>171</v>
      </c>
    </row>
    <row r="55" spans="1:14" ht="14.1" customHeight="1" x14ac:dyDescent="0.25">
      <c r="A55" s="86" t="s">
        <v>15</v>
      </c>
      <c r="B55" s="87" t="s">
        <v>15</v>
      </c>
      <c r="C55" s="81"/>
      <c r="D55" s="81" t="s">
        <v>27</v>
      </c>
      <c r="E55" s="80"/>
      <c r="F55" s="88" t="s">
        <v>41</v>
      </c>
      <c r="G55" s="89" t="s">
        <v>40</v>
      </c>
      <c r="H55" s="89" t="s">
        <v>28</v>
      </c>
      <c r="I55" s="89" t="s">
        <v>28</v>
      </c>
      <c r="J55" s="89" t="s">
        <v>28</v>
      </c>
      <c r="K55" s="89" t="s">
        <v>28</v>
      </c>
      <c r="L55" s="90">
        <v>0</v>
      </c>
      <c r="M55" s="90">
        <v>100000</v>
      </c>
      <c r="N55" s="229" t="s">
        <v>145</v>
      </c>
    </row>
    <row r="56" spans="1:14" ht="14.1" customHeight="1" x14ac:dyDescent="0.25">
      <c r="A56" s="78" t="s">
        <v>15</v>
      </c>
      <c r="B56" s="79" t="s">
        <v>15</v>
      </c>
      <c r="C56" s="81"/>
      <c r="D56" s="81" t="s">
        <v>27</v>
      </c>
      <c r="E56" s="80"/>
      <c r="F56" s="88" t="s">
        <v>41</v>
      </c>
      <c r="G56" s="89" t="s">
        <v>146</v>
      </c>
      <c r="H56" s="89" t="s">
        <v>28</v>
      </c>
      <c r="I56" s="89" t="s">
        <v>28</v>
      </c>
      <c r="J56" s="89" t="s">
        <v>28</v>
      </c>
      <c r="K56" s="89" t="s">
        <v>28</v>
      </c>
      <c r="L56" s="90">
        <v>0</v>
      </c>
      <c r="M56" s="90">
        <v>15000</v>
      </c>
      <c r="N56" s="229" t="s">
        <v>172</v>
      </c>
    </row>
    <row r="57" spans="1:14" ht="14.1" customHeight="1" x14ac:dyDescent="0.25">
      <c r="A57" s="86" t="s">
        <v>15</v>
      </c>
      <c r="B57" s="87" t="s">
        <v>15</v>
      </c>
      <c r="C57" s="81"/>
      <c r="D57" s="81" t="s">
        <v>27</v>
      </c>
      <c r="E57" s="80"/>
      <c r="F57" s="88" t="s">
        <v>41</v>
      </c>
      <c r="G57" s="89" t="s">
        <v>43</v>
      </c>
      <c r="H57" s="89" t="s">
        <v>28</v>
      </c>
      <c r="I57" s="89" t="s">
        <v>28</v>
      </c>
      <c r="J57" s="89" t="s">
        <v>28</v>
      </c>
      <c r="K57" s="89" t="s">
        <v>28</v>
      </c>
      <c r="L57" s="90">
        <v>0</v>
      </c>
      <c r="M57" s="90">
        <v>96900</v>
      </c>
      <c r="N57" s="229" t="s">
        <v>173</v>
      </c>
    </row>
    <row r="58" spans="1:14" ht="14.1" customHeight="1" x14ac:dyDescent="0.25">
      <c r="A58" s="78" t="s">
        <v>15</v>
      </c>
      <c r="B58" s="79" t="s">
        <v>15</v>
      </c>
      <c r="C58" s="81"/>
      <c r="D58" s="81" t="s">
        <v>27</v>
      </c>
      <c r="E58" s="80"/>
      <c r="F58" s="88" t="s">
        <v>147</v>
      </c>
      <c r="G58" s="89" t="s">
        <v>148</v>
      </c>
      <c r="H58" s="89" t="s">
        <v>28</v>
      </c>
      <c r="I58" s="89" t="s">
        <v>28</v>
      </c>
      <c r="J58" s="89" t="s">
        <v>28</v>
      </c>
      <c r="K58" s="89" t="s">
        <v>28</v>
      </c>
      <c r="L58" s="90">
        <v>0</v>
      </c>
      <c r="M58" s="90">
        <v>49999</v>
      </c>
      <c r="N58" s="229" t="s">
        <v>174</v>
      </c>
    </row>
    <row r="59" spans="1:14" ht="14.1" customHeight="1" x14ac:dyDescent="0.25">
      <c r="A59" s="78" t="s">
        <v>15</v>
      </c>
      <c r="B59" s="79" t="s">
        <v>15</v>
      </c>
      <c r="C59" s="81"/>
      <c r="D59" s="81" t="s">
        <v>27</v>
      </c>
      <c r="E59" s="80"/>
      <c r="F59" s="88" t="s">
        <v>149</v>
      </c>
      <c r="G59" s="89" t="s">
        <v>150</v>
      </c>
      <c r="H59" s="89" t="s">
        <v>28</v>
      </c>
      <c r="I59" s="89" t="s">
        <v>28</v>
      </c>
      <c r="J59" s="89" t="s">
        <v>28</v>
      </c>
      <c r="K59" s="89" t="s">
        <v>28</v>
      </c>
      <c r="L59" s="90">
        <v>0</v>
      </c>
      <c r="M59" s="90">
        <v>29040</v>
      </c>
      <c r="N59" s="229" t="s">
        <v>175</v>
      </c>
    </row>
    <row r="60" spans="1:14" ht="14.1" customHeight="1" x14ac:dyDescent="0.25">
      <c r="A60" s="86" t="s">
        <v>15</v>
      </c>
      <c r="B60" s="87" t="s">
        <v>15</v>
      </c>
      <c r="C60" s="81"/>
      <c r="D60" s="81" t="s">
        <v>27</v>
      </c>
      <c r="E60" s="80"/>
      <c r="F60" s="88" t="s">
        <v>149</v>
      </c>
      <c r="G60" s="89" t="s">
        <v>35</v>
      </c>
      <c r="H60" s="89" t="s">
        <v>28</v>
      </c>
      <c r="I60" s="89" t="s">
        <v>28</v>
      </c>
      <c r="J60" s="89" t="s">
        <v>28</v>
      </c>
      <c r="K60" s="89" t="s">
        <v>28</v>
      </c>
      <c r="L60" s="90">
        <v>0</v>
      </c>
      <c r="M60" s="90">
        <v>30000</v>
      </c>
      <c r="N60" s="229" t="s">
        <v>176</v>
      </c>
    </row>
    <row r="61" spans="1:14" ht="14.1" customHeight="1" x14ac:dyDescent="0.25">
      <c r="A61" s="78" t="s">
        <v>15</v>
      </c>
      <c r="B61" s="79" t="s">
        <v>15</v>
      </c>
      <c r="C61" s="81"/>
      <c r="D61" s="81" t="s">
        <v>27</v>
      </c>
      <c r="E61" s="80"/>
      <c r="F61" s="88" t="s">
        <v>151</v>
      </c>
      <c r="G61" s="89" t="s">
        <v>40</v>
      </c>
      <c r="H61" s="89" t="s">
        <v>28</v>
      </c>
      <c r="I61" s="89" t="s">
        <v>28</v>
      </c>
      <c r="J61" s="89" t="s">
        <v>28</v>
      </c>
      <c r="K61" s="89" t="s">
        <v>28</v>
      </c>
      <c r="L61" s="90">
        <v>0</v>
      </c>
      <c r="M61" s="90">
        <v>50000</v>
      </c>
      <c r="N61" s="229" t="s">
        <v>152</v>
      </c>
    </row>
    <row r="62" spans="1:14" ht="14.1" customHeight="1" x14ac:dyDescent="0.25">
      <c r="A62" s="86" t="s">
        <v>15</v>
      </c>
      <c r="B62" s="87" t="s">
        <v>15</v>
      </c>
      <c r="C62" s="81"/>
      <c r="D62" s="81" t="s">
        <v>27</v>
      </c>
      <c r="E62" s="80"/>
      <c r="F62" s="88" t="s">
        <v>151</v>
      </c>
      <c r="G62" s="89" t="s">
        <v>32</v>
      </c>
      <c r="H62" s="89" t="s">
        <v>28</v>
      </c>
      <c r="I62" s="89" t="s">
        <v>28</v>
      </c>
      <c r="J62" s="89" t="s">
        <v>28</v>
      </c>
      <c r="K62" s="89" t="s">
        <v>28</v>
      </c>
      <c r="L62" s="90">
        <v>0</v>
      </c>
      <c r="M62" s="90">
        <v>450000</v>
      </c>
      <c r="N62" s="229" t="s">
        <v>153</v>
      </c>
    </row>
    <row r="63" spans="1:14" ht="14.1" customHeight="1" x14ac:dyDescent="0.25">
      <c r="A63" s="78" t="s">
        <v>15</v>
      </c>
      <c r="B63" s="79" t="s">
        <v>15</v>
      </c>
      <c r="C63" s="81"/>
      <c r="D63" s="81" t="s">
        <v>27</v>
      </c>
      <c r="E63" s="80"/>
      <c r="F63" s="88" t="s">
        <v>154</v>
      </c>
      <c r="G63" s="89" t="s">
        <v>31</v>
      </c>
      <c r="H63" s="89" t="s">
        <v>28</v>
      </c>
      <c r="I63" s="89" t="s">
        <v>28</v>
      </c>
      <c r="J63" s="89" t="s">
        <v>28</v>
      </c>
      <c r="K63" s="89" t="s">
        <v>28</v>
      </c>
      <c r="L63" s="90">
        <v>0</v>
      </c>
      <c r="M63" s="90">
        <v>1000</v>
      </c>
      <c r="N63" s="229" t="s">
        <v>155</v>
      </c>
    </row>
    <row r="64" spans="1:14" ht="14.1" customHeight="1" x14ac:dyDescent="0.25">
      <c r="A64" s="78" t="s">
        <v>15</v>
      </c>
      <c r="B64" s="79" t="s">
        <v>15</v>
      </c>
      <c r="C64" s="81"/>
      <c r="D64" s="81" t="s">
        <v>27</v>
      </c>
      <c r="E64" s="80"/>
      <c r="F64" s="88" t="s">
        <v>156</v>
      </c>
      <c r="G64" s="89" t="s">
        <v>32</v>
      </c>
      <c r="H64" s="89" t="s">
        <v>28</v>
      </c>
      <c r="I64" s="89" t="s">
        <v>28</v>
      </c>
      <c r="J64" s="89" t="s">
        <v>28</v>
      </c>
      <c r="K64" s="89" t="s">
        <v>28</v>
      </c>
      <c r="L64" s="90">
        <v>0</v>
      </c>
      <c r="M64" s="90">
        <v>40000</v>
      </c>
      <c r="N64" s="229" t="s">
        <v>157</v>
      </c>
    </row>
    <row r="65" spans="1:14" ht="14.1" customHeight="1" x14ac:dyDescent="0.25">
      <c r="A65" s="86" t="s">
        <v>15</v>
      </c>
      <c r="B65" s="87" t="s">
        <v>15</v>
      </c>
      <c r="C65" s="81"/>
      <c r="D65" s="81" t="s">
        <v>27</v>
      </c>
      <c r="E65" s="80"/>
      <c r="F65" s="88" t="s">
        <v>158</v>
      </c>
      <c r="G65" s="89" t="s">
        <v>40</v>
      </c>
      <c r="H65" s="89" t="s">
        <v>28</v>
      </c>
      <c r="I65" s="89" t="s">
        <v>28</v>
      </c>
      <c r="J65" s="89" t="s">
        <v>28</v>
      </c>
      <c r="K65" s="89" t="s">
        <v>28</v>
      </c>
      <c r="L65" s="90">
        <v>0</v>
      </c>
      <c r="M65" s="90">
        <v>3000</v>
      </c>
      <c r="N65" s="229" t="s">
        <v>159</v>
      </c>
    </row>
    <row r="66" spans="1:14" ht="14.1" customHeight="1" x14ac:dyDescent="0.25">
      <c r="A66" s="78" t="s">
        <v>15</v>
      </c>
      <c r="B66" s="79" t="s">
        <v>15</v>
      </c>
      <c r="C66" s="81"/>
      <c r="D66" s="81" t="s">
        <v>27</v>
      </c>
      <c r="E66" s="80"/>
      <c r="F66" s="88" t="s">
        <v>160</v>
      </c>
      <c r="G66" s="89" t="s">
        <v>40</v>
      </c>
      <c r="H66" s="89" t="s">
        <v>28</v>
      </c>
      <c r="I66" s="89" t="s">
        <v>28</v>
      </c>
      <c r="J66" s="89" t="s">
        <v>28</v>
      </c>
      <c r="K66" s="89" t="s">
        <v>28</v>
      </c>
      <c r="L66" s="90">
        <v>0</v>
      </c>
      <c r="M66" s="90">
        <v>10000</v>
      </c>
      <c r="N66" s="229" t="s">
        <v>161</v>
      </c>
    </row>
    <row r="67" spans="1:14" ht="14.1" customHeight="1" x14ac:dyDescent="0.25">
      <c r="A67" s="86" t="s">
        <v>15</v>
      </c>
      <c r="B67" s="87" t="s">
        <v>15</v>
      </c>
      <c r="C67" s="81"/>
      <c r="D67" s="81" t="s">
        <v>27</v>
      </c>
      <c r="E67" s="80"/>
      <c r="F67" s="88" t="s">
        <v>162</v>
      </c>
      <c r="G67" s="89" t="s">
        <v>31</v>
      </c>
      <c r="H67" s="89" t="s">
        <v>28</v>
      </c>
      <c r="I67" s="89" t="s">
        <v>28</v>
      </c>
      <c r="J67" s="89" t="s">
        <v>28</v>
      </c>
      <c r="K67" s="89" t="s">
        <v>28</v>
      </c>
      <c r="L67" s="90">
        <v>0</v>
      </c>
      <c r="M67" s="90">
        <v>3630</v>
      </c>
      <c r="N67" s="229" t="s">
        <v>177</v>
      </c>
    </row>
    <row r="68" spans="1:14" ht="14.1" customHeight="1" thickBot="1" x14ac:dyDescent="0.3">
      <c r="A68" s="78" t="s">
        <v>15</v>
      </c>
      <c r="B68" s="79" t="s">
        <v>15</v>
      </c>
      <c r="C68" s="81"/>
      <c r="D68" s="81" t="s">
        <v>27</v>
      </c>
      <c r="E68" s="80"/>
      <c r="F68" s="88" t="s">
        <v>30</v>
      </c>
      <c r="G68" s="89" t="s">
        <v>140</v>
      </c>
      <c r="H68" s="89" t="s">
        <v>28</v>
      </c>
      <c r="I68" s="89" t="s">
        <v>28</v>
      </c>
      <c r="J68" s="89" t="s">
        <v>28</v>
      </c>
      <c r="K68" s="89" t="s">
        <v>28</v>
      </c>
      <c r="L68" s="90">
        <v>0</v>
      </c>
      <c r="M68" s="90">
        <v>20000</v>
      </c>
      <c r="N68" s="229" t="s">
        <v>163</v>
      </c>
    </row>
    <row r="69" spans="1:14" s="60" customFormat="1" ht="14.1" customHeight="1" thickBot="1" x14ac:dyDescent="0.25">
      <c r="A69" s="234" t="s">
        <v>29</v>
      </c>
      <c r="B69" s="234"/>
      <c r="C69" s="234"/>
      <c r="D69" s="234"/>
      <c r="E69" s="234"/>
      <c r="F69" s="234"/>
      <c r="G69" s="234"/>
      <c r="H69" s="234"/>
      <c r="I69" s="234"/>
      <c r="J69" s="234"/>
      <c r="K69" s="234"/>
      <c r="L69" s="58">
        <f>SUM(L44:L68)</f>
        <v>0</v>
      </c>
      <c r="M69" s="58">
        <f>SUM(M44:M68)</f>
        <v>0</v>
      </c>
      <c r="N69" s="59"/>
    </row>
    <row r="71" spans="1:14" x14ac:dyDescent="0.25">
      <c r="A71" s="91" t="s">
        <v>44</v>
      </c>
      <c r="M71" s="230"/>
    </row>
  </sheetData>
  <sheetProtection selectLockedCells="1" selectUnlockedCells="1"/>
  <mergeCells count="3">
    <mergeCell ref="A14:K14"/>
    <mergeCell ref="A26:K26"/>
    <mergeCell ref="A69:K69"/>
  </mergeCells>
  <pageMargins left="0" right="0" top="0.94513888888888886" bottom="6.9444444444444198E-4" header="0.31527777777777777" footer="0.51180555555555551"/>
  <pageSetup paperSize="9" firstPageNumber="0" orientation="landscape" horizontalDpi="300" verticalDpi="300" r:id="rId1"/>
  <headerFooter alignWithMargins="0">
    <oddHeader>&amp;L&amp;"Calibri,Běžné"&amp;14MĚSTO Štíty
&amp;11IČO : 00303453
DIČ : CZ00303453&amp;C&amp;"Calibri,Běžné"&amp;14&amp;A/2018&amp;R&amp;"Calibri,Běžné"&amp;11Rok 2018</oddHead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E21" sqref="E21"/>
    </sheetView>
  </sheetViews>
  <sheetFormatPr defaultColWidth="8.7109375" defaultRowHeight="15" x14ac:dyDescent="0.25"/>
  <cols>
    <col min="1" max="1" width="7.7109375" style="92" customWidth="1"/>
    <col min="2" max="2" width="33.7109375" style="92" customWidth="1"/>
    <col min="3" max="4" width="16.7109375" style="92" customWidth="1"/>
    <col min="5" max="5" width="16.7109375" style="93" customWidth="1"/>
    <col min="6" max="6" width="9.140625" style="94" customWidth="1"/>
    <col min="7" max="9" width="8.7109375" style="95"/>
    <col min="10" max="16384" width="8.7109375" style="6"/>
  </cols>
  <sheetData>
    <row r="1" spans="1:9" ht="9.75" customHeight="1" x14ac:dyDescent="0.25">
      <c r="D1" s="249" t="s">
        <v>45</v>
      </c>
      <c r="E1" s="249"/>
    </row>
    <row r="2" spans="1:9" x14ac:dyDescent="0.25">
      <c r="E2" s="96"/>
    </row>
    <row r="3" spans="1:9" ht="20.25" customHeight="1" x14ac:dyDescent="0.25">
      <c r="A3" s="97" t="s">
        <v>46</v>
      </c>
      <c r="B3" s="98"/>
      <c r="C3" s="98"/>
      <c r="D3" s="98"/>
      <c r="E3" s="99"/>
    </row>
    <row r="4" spans="1:9" s="14" customFormat="1" ht="15.75" customHeight="1" x14ac:dyDescent="0.25">
      <c r="A4" s="100"/>
      <c r="B4" s="92"/>
      <c r="C4" s="92"/>
      <c r="D4" s="92"/>
      <c r="E4" s="93"/>
      <c r="G4" s="13"/>
      <c r="H4" s="13"/>
      <c r="I4" s="13"/>
    </row>
    <row r="5" spans="1:9" ht="15" customHeight="1" x14ac:dyDescent="0.25">
      <c r="A5" s="247" t="s">
        <v>47</v>
      </c>
      <c r="B5" s="247"/>
      <c r="C5" s="247"/>
      <c r="D5" s="247"/>
    </row>
    <row r="6" spans="1:9" ht="15" customHeight="1" x14ac:dyDescent="0.25">
      <c r="A6" s="101" t="s">
        <v>48</v>
      </c>
      <c r="E6" s="93">
        <v>48993490.829999998</v>
      </c>
    </row>
    <row r="7" spans="1:9" s="107" customFormat="1" ht="15" customHeight="1" x14ac:dyDescent="0.25">
      <c r="A7" s="102" t="s">
        <v>49</v>
      </c>
      <c r="B7" s="103"/>
      <c r="C7" s="103"/>
      <c r="D7" s="103"/>
      <c r="E7" s="104">
        <v>210000</v>
      </c>
      <c r="F7" s="105"/>
      <c r="G7" s="106"/>
      <c r="H7" s="106"/>
      <c r="I7" s="106"/>
    </row>
    <row r="8" spans="1:9" s="107" customFormat="1" ht="15" customHeight="1" x14ac:dyDescent="0.25">
      <c r="A8" s="102" t="s">
        <v>178</v>
      </c>
      <c r="B8" s="103"/>
      <c r="C8" s="232"/>
      <c r="D8" s="103"/>
      <c r="E8" s="104">
        <f>SUM(E10)</f>
        <v>60000</v>
      </c>
      <c r="F8" s="105"/>
      <c r="G8" s="106"/>
      <c r="H8" s="106"/>
      <c r="I8" s="106"/>
    </row>
    <row r="9" spans="1:9" ht="15" customHeight="1" x14ac:dyDescent="0.25">
      <c r="A9" s="250" t="s">
        <v>50</v>
      </c>
      <c r="B9" s="250"/>
      <c r="C9" s="250"/>
      <c r="D9" s="250"/>
    </row>
    <row r="10" spans="1:9" ht="15" customHeight="1" x14ac:dyDescent="0.25">
      <c r="A10" s="245" t="s">
        <v>51</v>
      </c>
      <c r="B10" s="245"/>
      <c r="C10" s="245"/>
      <c r="D10" s="245"/>
      <c r="E10" s="233">
        <v>60000</v>
      </c>
    </row>
    <row r="11" spans="1:9" s="60" customFormat="1" ht="15" customHeight="1" x14ac:dyDescent="0.2">
      <c r="A11" s="108" t="s">
        <v>52</v>
      </c>
      <c r="B11" s="109"/>
      <c r="C11" s="109"/>
      <c r="D11" s="110"/>
      <c r="E11" s="104">
        <v>0</v>
      </c>
      <c r="F11" s="111"/>
      <c r="G11" s="112"/>
      <c r="H11" s="112"/>
      <c r="I11" s="112"/>
    </row>
    <row r="12" spans="1:9" s="63" customFormat="1" ht="15" customHeight="1" x14ac:dyDescent="0.25">
      <c r="A12" s="239" t="s">
        <v>53</v>
      </c>
      <c r="B12" s="239"/>
      <c r="C12" s="239"/>
      <c r="D12" s="239"/>
      <c r="E12" s="113">
        <f>SUM(E6:E8)</f>
        <v>49263490.829999998</v>
      </c>
      <c r="G12" s="114"/>
      <c r="H12" s="114"/>
      <c r="I12" s="114"/>
    </row>
    <row r="13" spans="1:9" s="14" customFormat="1" ht="15" customHeight="1" x14ac:dyDescent="0.25">
      <c r="A13" s="115"/>
      <c r="B13" s="103"/>
      <c r="C13" s="103"/>
      <c r="D13" s="103"/>
      <c r="E13" s="116"/>
      <c r="G13" s="13"/>
      <c r="H13" s="13"/>
      <c r="I13" s="13"/>
    </row>
    <row r="14" spans="1:9" ht="15" customHeight="1" x14ac:dyDescent="0.25">
      <c r="A14" s="251" t="s">
        <v>54</v>
      </c>
      <c r="B14" s="251"/>
      <c r="C14" s="251"/>
      <c r="D14" s="251"/>
      <c r="E14" s="116"/>
    </row>
    <row r="15" spans="1:9" ht="15" customHeight="1" x14ac:dyDescent="0.25">
      <c r="A15" s="102" t="s">
        <v>48</v>
      </c>
      <c r="B15" s="103"/>
      <c r="C15" s="103"/>
      <c r="D15" s="103"/>
      <c r="E15" s="104">
        <v>50462144.299999997</v>
      </c>
    </row>
    <row r="16" spans="1:9" ht="15" customHeight="1" x14ac:dyDescent="0.25">
      <c r="A16" s="102" t="s">
        <v>49</v>
      </c>
      <c r="B16" s="103"/>
      <c r="C16" s="103"/>
      <c r="D16" s="103"/>
      <c r="E16" s="104">
        <v>210000</v>
      </c>
    </row>
    <row r="17" spans="1:9" s="107" customFormat="1" ht="15" customHeight="1" x14ac:dyDescent="0.25">
      <c r="A17" s="102" t="s">
        <v>178</v>
      </c>
      <c r="B17" s="103"/>
      <c r="C17" s="232"/>
      <c r="D17" s="103"/>
      <c r="E17" s="104">
        <f>SUM(E19)</f>
        <v>60000</v>
      </c>
      <c r="F17" s="105"/>
      <c r="G17" s="106"/>
      <c r="H17" s="106"/>
      <c r="I17" s="106"/>
    </row>
    <row r="18" spans="1:9" ht="15" customHeight="1" x14ac:dyDescent="0.25">
      <c r="A18" s="244" t="s">
        <v>50</v>
      </c>
      <c r="B18" s="244"/>
      <c r="C18" s="244"/>
      <c r="D18" s="244"/>
      <c r="E18" s="104"/>
    </row>
    <row r="19" spans="1:9" ht="15" customHeight="1" x14ac:dyDescent="0.25">
      <c r="A19" s="245" t="s">
        <v>51</v>
      </c>
      <c r="B19" s="245"/>
      <c r="C19" s="245"/>
      <c r="D19" s="245"/>
      <c r="E19" s="233">
        <v>60000</v>
      </c>
      <c r="F19" s="117"/>
    </row>
    <row r="20" spans="1:9" s="60" customFormat="1" ht="15" customHeight="1" x14ac:dyDescent="0.2">
      <c r="A20" s="108" t="s">
        <v>52</v>
      </c>
      <c r="B20" s="109"/>
      <c r="C20" s="109"/>
      <c r="D20" s="231" t="s">
        <v>180</v>
      </c>
      <c r="E20" s="104">
        <v>0</v>
      </c>
      <c r="G20" s="112"/>
      <c r="H20" s="112"/>
      <c r="I20" s="112"/>
    </row>
    <row r="21" spans="1:9" s="60" customFormat="1" ht="15" customHeight="1" x14ac:dyDescent="0.2">
      <c r="A21" s="246" t="s">
        <v>55</v>
      </c>
      <c r="B21" s="246"/>
      <c r="C21" s="246"/>
      <c r="D21" s="246"/>
      <c r="E21" s="113">
        <f>SUM(E15:E17)</f>
        <v>50732144.299999997</v>
      </c>
      <c r="G21" s="112"/>
      <c r="H21" s="112"/>
      <c r="I21" s="112"/>
    </row>
    <row r="22" spans="1:9" ht="15" customHeight="1" x14ac:dyDescent="0.25">
      <c r="A22" s="118"/>
      <c r="E22" s="104"/>
    </row>
    <row r="23" spans="1:9" ht="15" customHeight="1" x14ac:dyDescent="0.25">
      <c r="A23" s="247" t="s">
        <v>56</v>
      </c>
      <c r="B23" s="247"/>
      <c r="C23" s="247"/>
      <c r="D23" s="247"/>
      <c r="E23" s="104"/>
    </row>
    <row r="24" spans="1:9" s="69" customFormat="1" ht="15" customHeight="1" x14ac:dyDescent="0.25">
      <c r="A24" s="248" t="s">
        <v>57</v>
      </c>
      <c r="B24" s="248"/>
      <c r="C24" s="248"/>
      <c r="D24" s="248"/>
      <c r="E24" s="119">
        <v>3000000</v>
      </c>
      <c r="G24" s="120"/>
      <c r="H24" s="120"/>
      <c r="I24" s="120"/>
    </row>
    <row r="25" spans="1:9" ht="15" customHeight="1" x14ac:dyDescent="0.25">
      <c r="A25" s="248" t="s">
        <v>58</v>
      </c>
      <c r="B25" s="248"/>
      <c r="C25" s="248"/>
      <c r="D25" s="248"/>
      <c r="E25" s="104">
        <v>-1531346.53</v>
      </c>
    </row>
    <row r="26" spans="1:9" ht="15" customHeight="1" x14ac:dyDescent="0.25">
      <c r="A26" s="239" t="s">
        <v>59</v>
      </c>
      <c r="B26" s="239"/>
      <c r="C26" s="239"/>
      <c r="D26" s="239"/>
      <c r="E26" s="113">
        <f>SUM(E24:E25)</f>
        <v>1468653.47</v>
      </c>
    </row>
    <row r="27" spans="1:9" ht="14.1" customHeight="1" x14ac:dyDescent="0.25"/>
    <row r="28" spans="1:9" ht="14.1" customHeight="1" x14ac:dyDescent="0.25"/>
    <row r="29" spans="1:9" ht="14.1" customHeight="1" x14ac:dyDescent="0.25"/>
    <row r="30" spans="1:9" ht="16.5" customHeight="1" x14ac:dyDescent="0.25">
      <c r="A30" s="97" t="s">
        <v>60</v>
      </c>
      <c r="B30" s="98"/>
      <c r="C30" s="98"/>
      <c r="D30" s="98"/>
      <c r="E30" s="99"/>
    </row>
    <row r="31" spans="1:9" ht="15" customHeight="1" x14ac:dyDescent="0.25">
      <c r="A31" s="240" t="s">
        <v>61</v>
      </c>
      <c r="B31" s="240"/>
      <c r="C31" s="121" t="s">
        <v>62</v>
      </c>
      <c r="D31" s="121" t="s">
        <v>63</v>
      </c>
      <c r="E31" s="122" t="s">
        <v>64</v>
      </c>
    </row>
    <row r="32" spans="1:9" ht="15" customHeight="1" x14ac:dyDescent="0.25">
      <c r="A32" s="241" t="s">
        <v>65</v>
      </c>
      <c r="B32" s="241"/>
      <c r="C32" s="123">
        <f>SUM(E6)</f>
        <v>48993490.829999998</v>
      </c>
      <c r="D32" s="123">
        <f>SUM(E7+E8)</f>
        <v>270000</v>
      </c>
      <c r="E32" s="124">
        <f>SUM(C32+D32)</f>
        <v>49263490.829999998</v>
      </c>
    </row>
    <row r="33" spans="1:9" ht="15" customHeight="1" x14ac:dyDescent="0.25">
      <c r="A33" s="242" t="s">
        <v>66</v>
      </c>
      <c r="B33" s="242"/>
      <c r="C33" s="125">
        <f>SUM(E15)</f>
        <v>50462144.299999997</v>
      </c>
      <c r="D33" s="125">
        <f>SUM(E16+E17)</f>
        <v>270000</v>
      </c>
      <c r="E33" s="126">
        <f>SUM(C33+D33)</f>
        <v>50732144.299999997</v>
      </c>
    </row>
    <row r="34" spans="1:9" ht="15" customHeight="1" x14ac:dyDescent="0.25">
      <c r="A34" s="243" t="s">
        <v>67</v>
      </c>
      <c r="B34" s="243"/>
      <c r="C34" s="127">
        <f>SUM(C32-C33)</f>
        <v>-1468653.4699999988</v>
      </c>
      <c r="D34" s="127">
        <f>SUM(D32-D33)</f>
        <v>0</v>
      </c>
      <c r="E34" s="128">
        <f>SUM(E32-E33)</f>
        <v>-1468653.4699999988</v>
      </c>
    </row>
    <row r="35" spans="1:9" ht="15" customHeight="1" x14ac:dyDescent="0.25">
      <c r="A35" s="129"/>
      <c r="B35" s="129"/>
      <c r="C35" s="129"/>
      <c r="D35" s="129"/>
      <c r="E35" s="129"/>
    </row>
    <row r="36" spans="1:9" ht="15" customHeight="1" x14ac:dyDescent="0.25">
      <c r="A36" s="235" t="s">
        <v>68</v>
      </c>
      <c r="B36" s="235"/>
      <c r="C36" s="121" t="s">
        <v>62</v>
      </c>
      <c r="D36" s="121" t="s">
        <v>63</v>
      </c>
      <c r="E36" s="122" t="s">
        <v>64</v>
      </c>
    </row>
    <row r="37" spans="1:9" ht="24.95" customHeight="1" x14ac:dyDescent="0.25">
      <c r="A37" s="130" t="s">
        <v>69</v>
      </c>
      <c r="B37" s="131" t="s">
        <v>70</v>
      </c>
      <c r="C37" s="132">
        <f>SUM(E24)</f>
        <v>3000000</v>
      </c>
      <c r="D37" s="132">
        <f>SUM(F24)</f>
        <v>0</v>
      </c>
      <c r="E37" s="133">
        <f>SUM(C37+D37)</f>
        <v>3000000</v>
      </c>
    </row>
    <row r="38" spans="1:9" s="60" customFormat="1" ht="24.95" customHeight="1" x14ac:dyDescent="0.2">
      <c r="A38" s="130" t="s">
        <v>71</v>
      </c>
      <c r="B38" s="131" t="s">
        <v>72</v>
      </c>
      <c r="C38" s="134">
        <f>SUM(E25)</f>
        <v>-1531346.53</v>
      </c>
      <c r="D38" s="134">
        <f>SUM(F25)</f>
        <v>0</v>
      </c>
      <c r="E38" s="135">
        <f>SUM(C38+D38)</f>
        <v>-1531346.53</v>
      </c>
      <c r="G38" s="112"/>
      <c r="H38" s="112"/>
      <c r="I38" s="112"/>
    </row>
    <row r="39" spans="1:9" ht="15" customHeight="1" x14ac:dyDescent="0.25">
      <c r="A39" s="136" t="s">
        <v>73</v>
      </c>
      <c r="B39" s="137" t="s">
        <v>74</v>
      </c>
      <c r="C39" s="138">
        <v>0</v>
      </c>
      <c r="D39" s="138">
        <v>0</v>
      </c>
      <c r="E39" s="139">
        <f>SUM(C39+D39)</f>
        <v>0</v>
      </c>
    </row>
    <row r="40" spans="1:9" ht="15" customHeight="1" x14ac:dyDescent="0.25">
      <c r="A40" s="235" t="s">
        <v>75</v>
      </c>
      <c r="B40" s="235"/>
      <c r="C40" s="127">
        <f>SUM(C37:C39)</f>
        <v>1468653.47</v>
      </c>
      <c r="D40" s="127">
        <f>SUM(D37:D39)</f>
        <v>0</v>
      </c>
      <c r="E40" s="128">
        <f>SUM(E37:E39)</f>
        <v>1468653.47</v>
      </c>
    </row>
    <row r="41" spans="1:9" ht="15" customHeight="1" x14ac:dyDescent="0.25">
      <c r="A41" s="140"/>
      <c r="B41" s="140"/>
      <c r="C41" s="141"/>
      <c r="D41" s="141"/>
      <c r="E41" s="141"/>
    </row>
    <row r="42" spans="1:9" ht="15" customHeight="1" x14ac:dyDescent="0.25">
      <c r="A42" s="235" t="s">
        <v>76</v>
      </c>
      <c r="B42" s="235"/>
      <c r="C42" s="121" t="s">
        <v>62</v>
      </c>
      <c r="D42" s="121" t="s">
        <v>63</v>
      </c>
      <c r="E42" s="122" t="s">
        <v>64</v>
      </c>
    </row>
    <row r="43" spans="1:9" ht="15" customHeight="1" x14ac:dyDescent="0.25">
      <c r="A43" s="236" t="s">
        <v>77</v>
      </c>
      <c r="B43" s="236"/>
      <c r="C43" s="142">
        <f>SUM(C32+C37)</f>
        <v>51993490.829999998</v>
      </c>
      <c r="D43" s="142">
        <f>SUM(D32+D37)</f>
        <v>270000</v>
      </c>
      <c r="E43" s="143">
        <f>SUM(E32+E37)</f>
        <v>52263490.829999998</v>
      </c>
    </row>
    <row r="44" spans="1:9" ht="15" customHeight="1" x14ac:dyDescent="0.25">
      <c r="A44" s="237" t="s">
        <v>78</v>
      </c>
      <c r="B44" s="237"/>
      <c r="C44" s="144">
        <f>SUM(C33-C38)</f>
        <v>51993490.829999998</v>
      </c>
      <c r="D44" s="144">
        <f>SUM(D33-D38)</f>
        <v>270000</v>
      </c>
      <c r="E44" s="145">
        <f>SUM(E33-E38)</f>
        <v>52263490.829999998</v>
      </c>
    </row>
    <row r="45" spans="1:9" ht="15" customHeight="1" x14ac:dyDescent="0.25">
      <c r="A45" s="140"/>
      <c r="B45" s="140"/>
      <c r="C45" s="146">
        <f>SUM(C43-C44)</f>
        <v>0</v>
      </c>
      <c r="D45" s="146">
        <f>SUM(D43-D44)</f>
        <v>0</v>
      </c>
      <c r="E45" s="147">
        <f>SUM(E43-E44)</f>
        <v>0</v>
      </c>
    </row>
    <row r="47" spans="1:9" x14ac:dyDescent="0.25">
      <c r="A47" s="238" t="s">
        <v>44</v>
      </c>
      <c r="B47" s="238"/>
      <c r="C47" s="238"/>
      <c r="D47" s="238"/>
      <c r="E47" s="148"/>
    </row>
  </sheetData>
  <sheetProtection selectLockedCells="1" selectUnlockedCells="1"/>
  <mergeCells count="23">
    <mergeCell ref="A14:D14"/>
    <mergeCell ref="D1:E1"/>
    <mergeCell ref="A5:D5"/>
    <mergeCell ref="A9:D9"/>
    <mergeCell ref="A10:D10"/>
    <mergeCell ref="A12:D12"/>
    <mergeCell ref="A36:B36"/>
    <mergeCell ref="A18:D18"/>
    <mergeCell ref="A19:D19"/>
    <mergeCell ref="A21:D21"/>
    <mergeCell ref="A23:D23"/>
    <mergeCell ref="A24:D24"/>
    <mergeCell ref="A25:D25"/>
    <mergeCell ref="A26:D26"/>
    <mergeCell ref="A31:B31"/>
    <mergeCell ref="A32:B32"/>
    <mergeCell ref="A33:B33"/>
    <mergeCell ref="A34:B34"/>
    <mergeCell ref="A40:B40"/>
    <mergeCell ref="A42:B42"/>
    <mergeCell ref="A43:B43"/>
    <mergeCell ref="A44:B44"/>
    <mergeCell ref="A47:D47"/>
  </mergeCells>
  <pageMargins left="0" right="0" top="0.94488188976377963" bottom="0" header="0.31496062992125984" footer="0.51181102362204722"/>
  <pageSetup paperSize="9" firstPageNumber="0" orientation="portrait" horizontalDpi="300" verticalDpi="300" r:id="rId1"/>
  <headerFooter alignWithMargins="0">
    <oddHeader>&amp;L&amp;"Calibri,Běžné"&amp;14MĚSTO Štíty
&amp;11IČO : 00303453
DIČ : CZ00303453&amp;C&amp;"Calibri,Běžné"&amp;14&amp;A&amp;R&amp;"Calibri,Běžné"&amp;11Rok 2018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8"/>
  <sheetViews>
    <sheetView tabSelected="1" workbookViewId="0">
      <selection activeCell="I47" sqref="I47"/>
    </sheetView>
  </sheetViews>
  <sheetFormatPr defaultColWidth="8.7109375" defaultRowHeight="15" x14ac:dyDescent="0.25"/>
  <cols>
    <col min="1" max="1" width="5.28515625" style="6" customWidth="1"/>
    <col min="2" max="2" width="3" style="6" customWidth="1"/>
    <col min="3" max="3" width="3.140625" style="6" customWidth="1"/>
    <col min="4" max="4" width="4.5703125" style="6" customWidth="1"/>
    <col min="5" max="5" width="0.140625" style="6" customWidth="1"/>
    <col min="6" max="6" width="3.140625" style="6" customWidth="1"/>
    <col min="7" max="7" width="8.140625" style="149" customWidth="1"/>
    <col min="8" max="8" width="25.85546875" style="6" customWidth="1"/>
    <col min="9" max="9" width="26.42578125" style="6" customWidth="1"/>
    <col min="10" max="10" width="10" style="6" customWidth="1"/>
    <col min="11" max="13" width="10.7109375" style="6" customWidth="1"/>
    <col min="14" max="14" width="19" style="6" customWidth="1"/>
    <col min="15" max="16384" width="8.7109375" style="6"/>
  </cols>
  <sheetData>
    <row r="2" spans="1:14" ht="15.75" x14ac:dyDescent="0.25">
      <c r="A2" s="150" t="s">
        <v>79</v>
      </c>
      <c r="B2" s="150"/>
    </row>
    <row r="3" spans="1:14" x14ac:dyDescent="0.25">
      <c r="A3" s="151"/>
      <c r="B3" s="151"/>
    </row>
    <row r="4" spans="1:14" x14ac:dyDescent="0.25">
      <c r="A4" s="265" t="s">
        <v>80</v>
      </c>
      <c r="B4" s="265"/>
      <c r="C4" s="265"/>
      <c r="D4" s="266" t="s">
        <v>81</v>
      </c>
      <c r="E4" s="266"/>
      <c r="F4" s="266"/>
      <c r="G4" s="266"/>
      <c r="H4" s="266"/>
      <c r="I4" s="266"/>
      <c r="J4" s="266"/>
      <c r="K4" s="266"/>
      <c r="L4" s="266"/>
      <c r="M4" s="266"/>
      <c r="N4" s="266"/>
    </row>
    <row r="5" spans="1:14" ht="24.95" customHeight="1" x14ac:dyDescent="0.25">
      <c r="A5" s="152" t="s">
        <v>82</v>
      </c>
      <c r="B5" s="153" t="s">
        <v>83</v>
      </c>
      <c r="C5" s="281" t="s">
        <v>84</v>
      </c>
      <c r="D5" s="281"/>
      <c r="E5" s="154" t="s">
        <v>85</v>
      </c>
      <c r="F5" s="282" t="s">
        <v>85</v>
      </c>
      <c r="G5" s="282"/>
      <c r="H5" s="282"/>
      <c r="I5" s="282"/>
      <c r="J5" s="282"/>
      <c r="K5" s="155" t="s">
        <v>86</v>
      </c>
      <c r="L5" s="156" t="s">
        <v>87</v>
      </c>
      <c r="M5" s="157" t="s">
        <v>88</v>
      </c>
    </row>
    <row r="6" spans="1:14" ht="20.100000000000001" customHeight="1" x14ac:dyDescent="0.25">
      <c r="A6" s="158" t="s">
        <v>82</v>
      </c>
      <c r="B6" s="159" t="s">
        <v>89</v>
      </c>
      <c r="C6" s="283">
        <v>4112</v>
      </c>
      <c r="D6" s="283"/>
      <c r="E6" s="160"/>
      <c r="F6" s="284" t="s">
        <v>90</v>
      </c>
      <c r="G6" s="284"/>
      <c r="H6" s="284"/>
      <c r="I6" s="284"/>
      <c r="J6" s="284"/>
      <c r="K6" s="161">
        <v>792900</v>
      </c>
      <c r="L6" s="161">
        <v>792900</v>
      </c>
      <c r="M6" s="162">
        <v>264400</v>
      </c>
    </row>
    <row r="7" spans="1:14" ht="20.100000000000001" customHeight="1" x14ac:dyDescent="0.25">
      <c r="A7" s="163" t="s">
        <v>82</v>
      </c>
      <c r="B7" s="164" t="s">
        <v>89</v>
      </c>
      <c r="C7" s="276">
        <v>4121</v>
      </c>
      <c r="D7" s="276"/>
      <c r="E7" s="165"/>
      <c r="F7" s="277" t="s">
        <v>91</v>
      </c>
      <c r="G7" s="277"/>
      <c r="H7" s="277"/>
      <c r="I7" s="277"/>
      <c r="J7" s="277"/>
      <c r="K7" s="166">
        <v>19500</v>
      </c>
      <c r="L7" s="166">
        <v>19500</v>
      </c>
      <c r="M7" s="167">
        <v>12500</v>
      </c>
    </row>
    <row r="8" spans="1:14" ht="16.5" customHeight="1" x14ac:dyDescent="0.25">
      <c r="A8" s="278" t="s">
        <v>92</v>
      </c>
      <c r="B8" s="278"/>
      <c r="C8" s="278"/>
      <c r="D8" s="278"/>
      <c r="E8" s="278"/>
      <c r="F8" s="278"/>
      <c r="G8" s="278"/>
      <c r="H8" s="278"/>
      <c r="I8" s="278"/>
      <c r="J8" s="278"/>
      <c r="K8" s="168">
        <f>SUM(K6:K7)</f>
        <v>812400</v>
      </c>
      <c r="L8" s="168">
        <f>SUM(L6:L7)</f>
        <v>812400</v>
      </c>
      <c r="M8" s="169">
        <f>SUM(M6:M7)</f>
        <v>276900</v>
      </c>
    </row>
    <row r="9" spans="1:14" s="172" customFormat="1" x14ac:dyDescent="0.25">
      <c r="A9" s="170"/>
      <c r="B9" s="170"/>
      <c r="C9" s="170"/>
      <c r="D9" s="170"/>
      <c r="E9" s="170"/>
      <c r="F9" s="170"/>
      <c r="G9" s="171"/>
      <c r="H9" s="170"/>
      <c r="I9" s="170"/>
      <c r="J9" s="6"/>
      <c r="K9" s="6"/>
      <c r="L9" s="6"/>
      <c r="M9" s="6"/>
      <c r="N9" s="6"/>
    </row>
    <row r="10" spans="1:14" s="172" customFormat="1" ht="14.25" x14ac:dyDescent="0.2">
      <c r="A10" s="268" t="s">
        <v>93</v>
      </c>
      <c r="B10" s="268"/>
      <c r="C10" s="268"/>
      <c r="D10" s="268"/>
      <c r="E10" s="268"/>
      <c r="F10" s="268"/>
      <c r="G10" s="268"/>
      <c r="H10" s="268"/>
      <c r="I10" s="268"/>
      <c r="J10" s="269" t="s">
        <v>94</v>
      </c>
      <c r="K10" s="269"/>
      <c r="L10" s="269"/>
      <c r="M10" s="269"/>
      <c r="N10" s="173" t="s">
        <v>95</v>
      </c>
    </row>
    <row r="11" spans="1:14" s="172" customFormat="1" ht="18.75" customHeight="1" x14ac:dyDescent="0.2">
      <c r="A11" s="279" t="s">
        <v>82</v>
      </c>
      <c r="B11" s="280" t="s">
        <v>96</v>
      </c>
      <c r="C11" s="272" t="s">
        <v>97</v>
      </c>
      <c r="D11" s="272" t="s">
        <v>84</v>
      </c>
      <c r="E11" s="272"/>
      <c r="F11" s="274" t="s">
        <v>98</v>
      </c>
      <c r="G11" s="274"/>
      <c r="H11" s="259" t="s">
        <v>99</v>
      </c>
      <c r="I11" s="259"/>
      <c r="J11" s="260" t="s">
        <v>100</v>
      </c>
      <c r="K11" s="260"/>
      <c r="L11" s="261" t="s">
        <v>101</v>
      </c>
      <c r="M11" s="174" t="s">
        <v>102</v>
      </c>
      <c r="N11" s="262" t="s">
        <v>103</v>
      </c>
    </row>
    <row r="12" spans="1:14" s="172" customFormat="1" ht="14.25" customHeight="1" x14ac:dyDescent="0.2">
      <c r="A12" s="279"/>
      <c r="B12" s="280"/>
      <c r="C12" s="272"/>
      <c r="D12" s="272"/>
      <c r="E12" s="272"/>
      <c r="F12" s="274"/>
      <c r="G12" s="274"/>
      <c r="H12" s="259"/>
      <c r="I12" s="259"/>
      <c r="J12" s="263" t="s">
        <v>104</v>
      </c>
      <c r="K12" s="264" t="s">
        <v>105</v>
      </c>
      <c r="L12" s="261"/>
      <c r="M12" s="175" t="s">
        <v>106</v>
      </c>
      <c r="N12" s="262"/>
    </row>
    <row r="13" spans="1:14" s="172" customFormat="1" ht="14.25" customHeight="1" x14ac:dyDescent="0.2">
      <c r="A13" s="279"/>
      <c r="B13" s="280"/>
      <c r="C13" s="272"/>
      <c r="D13" s="272"/>
      <c r="E13" s="272"/>
      <c r="F13" s="274"/>
      <c r="G13" s="274"/>
      <c r="H13" s="259"/>
      <c r="I13" s="259"/>
      <c r="J13" s="263"/>
      <c r="K13" s="264"/>
      <c r="L13" s="261"/>
      <c r="M13" s="176" t="s">
        <v>107</v>
      </c>
      <c r="N13" s="262"/>
    </row>
    <row r="14" spans="1:14" s="172" customFormat="1" ht="15" customHeight="1" x14ac:dyDescent="0.2">
      <c r="A14" s="177" t="s">
        <v>82</v>
      </c>
      <c r="B14" s="178" t="s">
        <v>108</v>
      </c>
      <c r="C14" s="179" t="s">
        <v>109</v>
      </c>
      <c r="D14" s="252">
        <v>4116</v>
      </c>
      <c r="E14" s="252"/>
      <c r="F14" s="181" t="s">
        <v>83</v>
      </c>
      <c r="G14" s="179">
        <v>13101</v>
      </c>
      <c r="H14" s="258" t="s">
        <v>110</v>
      </c>
      <c r="I14" s="258"/>
      <c r="J14" s="183">
        <v>61862</v>
      </c>
      <c r="K14" s="184">
        <v>0</v>
      </c>
      <c r="L14" s="185">
        <v>61862</v>
      </c>
      <c r="M14" s="186">
        <f>SUM(J14-L14)</f>
        <v>0</v>
      </c>
      <c r="N14" s="187">
        <v>0</v>
      </c>
    </row>
    <row r="15" spans="1:14" s="172" customFormat="1" ht="15.75" customHeight="1" x14ac:dyDescent="0.2">
      <c r="A15" s="177" t="s">
        <v>82</v>
      </c>
      <c r="B15" s="178" t="s">
        <v>108</v>
      </c>
      <c r="C15" s="179" t="s">
        <v>109</v>
      </c>
      <c r="D15" s="180">
        <v>4116</v>
      </c>
      <c r="E15" s="180"/>
      <c r="F15" s="181" t="s">
        <v>83</v>
      </c>
      <c r="G15" s="179">
        <v>13101</v>
      </c>
      <c r="H15" s="188" t="s">
        <v>111</v>
      </c>
      <c r="I15" s="189"/>
      <c r="J15" s="183">
        <v>0</v>
      </c>
      <c r="K15" s="184">
        <v>60000</v>
      </c>
      <c r="L15" s="185">
        <v>60000</v>
      </c>
      <c r="M15" s="186">
        <v>0</v>
      </c>
      <c r="N15" s="187">
        <v>60000</v>
      </c>
    </row>
    <row r="16" spans="1:14" s="172" customFormat="1" ht="15.75" customHeight="1" x14ac:dyDescent="0.2">
      <c r="A16" s="177" t="s">
        <v>82</v>
      </c>
      <c r="B16" s="178" t="s">
        <v>112</v>
      </c>
      <c r="C16" s="179" t="s">
        <v>109</v>
      </c>
      <c r="D16" s="180">
        <v>4111</v>
      </c>
      <c r="E16" s="180"/>
      <c r="F16" s="181" t="s">
        <v>83</v>
      </c>
      <c r="G16" s="179">
        <v>98008</v>
      </c>
      <c r="H16" s="188" t="s">
        <v>113</v>
      </c>
      <c r="I16" s="189"/>
      <c r="J16" s="183">
        <v>0</v>
      </c>
      <c r="K16" s="184">
        <v>103548</v>
      </c>
      <c r="L16" s="185">
        <v>103548</v>
      </c>
      <c r="M16" s="186">
        <v>0</v>
      </c>
      <c r="N16" s="187">
        <v>103548</v>
      </c>
    </row>
    <row r="17" spans="1:14" s="172" customFormat="1" ht="15" customHeight="1" x14ac:dyDescent="0.2">
      <c r="A17" s="190" t="s">
        <v>82</v>
      </c>
      <c r="B17" s="191" t="s">
        <v>114</v>
      </c>
      <c r="C17" s="192" t="s">
        <v>109</v>
      </c>
      <c r="D17" s="180">
        <v>4116</v>
      </c>
      <c r="E17" s="181"/>
      <c r="F17" s="193" t="s">
        <v>83</v>
      </c>
      <c r="G17" s="194">
        <v>103533063</v>
      </c>
      <c r="H17" s="275" t="s">
        <v>115</v>
      </c>
      <c r="I17" s="275"/>
      <c r="J17" s="195">
        <v>0</v>
      </c>
      <c r="K17" s="196">
        <v>357343.07</v>
      </c>
      <c r="L17" s="197">
        <v>357343.07</v>
      </c>
      <c r="M17" s="186">
        <f>SUM(K17-L17)</f>
        <v>0</v>
      </c>
      <c r="N17" s="198">
        <v>357343.07</v>
      </c>
    </row>
    <row r="18" spans="1:14" s="172" customFormat="1" ht="15" customHeight="1" x14ac:dyDescent="0.2">
      <c r="A18" s="190" t="s">
        <v>82</v>
      </c>
      <c r="B18" s="191" t="s">
        <v>114</v>
      </c>
      <c r="C18" s="192" t="s">
        <v>109</v>
      </c>
      <c r="D18" s="180">
        <v>4116</v>
      </c>
      <c r="E18" s="181"/>
      <c r="F18" s="193" t="s">
        <v>83</v>
      </c>
      <c r="G18" s="199">
        <v>103133063</v>
      </c>
      <c r="H18" s="275" t="s">
        <v>116</v>
      </c>
      <c r="I18" s="275"/>
      <c r="J18" s="195">
        <v>0</v>
      </c>
      <c r="K18" s="196">
        <v>63060.53</v>
      </c>
      <c r="L18" s="197">
        <v>63060.53</v>
      </c>
      <c r="M18" s="186">
        <f>SUM(K18-L18)</f>
        <v>0</v>
      </c>
      <c r="N18" s="187">
        <v>63060.53</v>
      </c>
    </row>
    <row r="19" spans="1:14" ht="22.5" customHeight="1" x14ac:dyDescent="0.25">
      <c r="A19" s="253" t="s">
        <v>117</v>
      </c>
      <c r="B19" s="253"/>
      <c r="C19" s="253"/>
      <c r="D19" s="253"/>
      <c r="E19" s="253"/>
      <c r="F19" s="253"/>
      <c r="G19" s="253"/>
      <c r="H19" s="253"/>
      <c r="I19" s="253"/>
      <c r="J19" s="200">
        <f>SUM(J14:J18)</f>
        <v>61862</v>
      </c>
      <c r="K19" s="201">
        <f>SUM(K14:K18)</f>
        <v>583951.6</v>
      </c>
      <c r="L19" s="202">
        <f>SUM(L14:L18)</f>
        <v>645813.60000000009</v>
      </c>
      <c r="M19" s="203">
        <f>SUM(M14:M18)</f>
        <v>0</v>
      </c>
      <c r="N19" s="204">
        <f>SUM(N14:N18)</f>
        <v>583951.6</v>
      </c>
    </row>
    <row r="20" spans="1:14" s="172" customFormat="1" x14ac:dyDescent="0.25">
      <c r="A20" s="205"/>
      <c r="B20" s="205"/>
      <c r="C20" s="6"/>
      <c r="D20" s="6"/>
      <c r="E20" s="6"/>
      <c r="F20" s="6"/>
      <c r="G20" s="149"/>
      <c r="H20" s="6"/>
      <c r="I20" s="6"/>
      <c r="J20" s="255">
        <f>SUM(J19:K19)</f>
        <v>645813.6</v>
      </c>
      <c r="K20" s="255"/>
      <c r="L20" s="206"/>
      <c r="M20" s="6"/>
      <c r="N20" s="207"/>
    </row>
    <row r="21" spans="1:14" s="172" customFormat="1" x14ac:dyDescent="0.25">
      <c r="A21" s="205"/>
      <c r="B21" s="205"/>
      <c r="C21" s="6"/>
      <c r="D21" s="6"/>
      <c r="E21" s="6"/>
      <c r="F21" s="6"/>
      <c r="G21" s="149"/>
      <c r="H21" s="6"/>
      <c r="I21" s="6"/>
      <c r="J21" s="208"/>
      <c r="K21" s="209"/>
      <c r="L21" s="206"/>
      <c r="M21" s="6"/>
      <c r="N21" s="207"/>
    </row>
    <row r="22" spans="1:14" s="172" customFormat="1" x14ac:dyDescent="0.25">
      <c r="A22" s="205"/>
      <c r="B22" s="205"/>
      <c r="C22" s="6"/>
      <c r="D22" s="6"/>
      <c r="E22" s="6"/>
      <c r="F22" s="6"/>
      <c r="G22" s="149"/>
      <c r="H22" s="6"/>
      <c r="I22" s="6"/>
      <c r="J22" s="208"/>
      <c r="K22" s="209"/>
      <c r="L22" s="206"/>
      <c r="M22" s="6"/>
      <c r="N22" s="207"/>
    </row>
    <row r="23" spans="1:14" s="172" customFormat="1" x14ac:dyDescent="0.25">
      <c r="A23" s="205"/>
      <c r="B23" s="205"/>
      <c r="C23" s="6"/>
      <c r="D23" s="6"/>
      <c r="E23" s="6"/>
      <c r="F23" s="6"/>
      <c r="G23" s="149"/>
      <c r="H23" s="6"/>
      <c r="I23" s="6"/>
      <c r="J23" s="208"/>
      <c r="K23" s="209"/>
      <c r="L23" s="206"/>
      <c r="M23" s="6"/>
      <c r="N23" s="207"/>
    </row>
    <row r="24" spans="1:14" s="172" customFormat="1" x14ac:dyDescent="0.25">
      <c r="A24" s="205"/>
      <c r="B24" s="205"/>
      <c r="C24" s="6"/>
      <c r="D24" s="6"/>
      <c r="E24" s="6"/>
      <c r="F24" s="6"/>
      <c r="G24" s="149"/>
      <c r="H24" s="6"/>
      <c r="I24" s="6"/>
      <c r="J24" s="208"/>
      <c r="K24" s="209"/>
      <c r="L24" s="206"/>
      <c r="M24" s="6"/>
      <c r="N24" s="207"/>
    </row>
    <row r="25" spans="1:14" s="172" customFormat="1" x14ac:dyDescent="0.25">
      <c r="A25" s="205"/>
      <c r="B25" s="205"/>
      <c r="C25" s="6"/>
      <c r="D25" s="6"/>
      <c r="E25" s="6"/>
      <c r="F25" s="6"/>
      <c r="G25" s="149"/>
      <c r="H25" s="6"/>
      <c r="I25" s="6"/>
      <c r="J25" s="208"/>
      <c r="K25" s="209"/>
      <c r="L25" s="206"/>
      <c r="M25" s="6"/>
      <c r="N25" s="207"/>
    </row>
    <row r="26" spans="1:14" s="172" customFormat="1" x14ac:dyDescent="0.25">
      <c r="A26" s="205"/>
      <c r="B26" s="205"/>
      <c r="C26" s="6"/>
      <c r="D26" s="6"/>
      <c r="E26" s="6"/>
      <c r="F26" s="6"/>
      <c r="G26" s="149"/>
      <c r="H26" s="6"/>
      <c r="I26" s="6"/>
      <c r="J26" s="208"/>
      <c r="K26" s="209"/>
      <c r="L26" s="206"/>
      <c r="M26" s="6"/>
      <c r="N26" s="207"/>
    </row>
    <row r="27" spans="1:14" s="172" customFormat="1" x14ac:dyDescent="0.25">
      <c r="A27" s="205"/>
      <c r="B27" s="205"/>
      <c r="C27" s="6"/>
      <c r="D27" s="6"/>
      <c r="E27" s="6"/>
      <c r="F27" s="6"/>
      <c r="G27" s="149"/>
      <c r="H27" s="6"/>
      <c r="I27" s="6"/>
      <c r="J27" s="208"/>
      <c r="K27" s="209"/>
      <c r="L27" s="206"/>
      <c r="M27" s="6"/>
      <c r="N27" s="207"/>
    </row>
    <row r="28" spans="1:14" s="172" customFormat="1" x14ac:dyDescent="0.25">
      <c r="A28" s="205"/>
      <c r="B28" s="205"/>
      <c r="C28" s="6"/>
      <c r="D28" s="6"/>
      <c r="E28" s="6"/>
      <c r="F28" s="6"/>
      <c r="G28" s="149"/>
      <c r="H28" s="6"/>
      <c r="I28" s="6"/>
      <c r="J28" s="208"/>
      <c r="K28" s="209"/>
      <c r="L28" s="206"/>
      <c r="M28" s="6"/>
      <c r="N28" s="207"/>
    </row>
    <row r="29" spans="1:14" s="172" customFormat="1" x14ac:dyDescent="0.25">
      <c r="A29" s="205"/>
      <c r="B29" s="205"/>
      <c r="C29" s="6"/>
      <c r="D29" s="6"/>
      <c r="E29" s="6"/>
      <c r="F29" s="6"/>
      <c r="G29" s="149"/>
      <c r="H29" s="6"/>
      <c r="I29" s="6"/>
      <c r="J29" s="208"/>
      <c r="K29" s="209"/>
      <c r="L29" s="206"/>
      <c r="M29" s="6"/>
      <c r="N29" s="207"/>
    </row>
    <row r="30" spans="1:14" s="172" customFormat="1" x14ac:dyDescent="0.25">
      <c r="A30" s="205"/>
      <c r="B30" s="205"/>
      <c r="C30" s="6"/>
      <c r="D30" s="6"/>
      <c r="E30" s="6"/>
      <c r="F30" s="6"/>
      <c r="G30" s="149"/>
      <c r="H30" s="6"/>
      <c r="I30" s="6"/>
      <c r="J30" s="208"/>
      <c r="K30" s="209"/>
      <c r="L30" s="206"/>
      <c r="M30" s="6"/>
      <c r="N30" s="207"/>
    </row>
    <row r="31" spans="1:14" s="172" customFormat="1" x14ac:dyDescent="0.25">
      <c r="A31" s="205"/>
      <c r="B31" s="205"/>
      <c r="C31" s="6"/>
      <c r="D31" s="6"/>
      <c r="E31" s="6"/>
      <c r="F31" s="6"/>
      <c r="G31" s="149"/>
      <c r="H31" s="6"/>
      <c r="I31" s="6"/>
      <c r="J31" s="208"/>
      <c r="K31" s="209"/>
      <c r="L31" s="206"/>
      <c r="M31" s="6"/>
      <c r="N31" s="207"/>
    </row>
    <row r="32" spans="1:14" s="172" customFormat="1" ht="15" customHeight="1" x14ac:dyDescent="0.2">
      <c r="A32" s="265" t="s">
        <v>118</v>
      </c>
      <c r="B32" s="265"/>
      <c r="C32" s="265"/>
      <c r="D32" s="265"/>
      <c r="E32" s="266" t="s">
        <v>119</v>
      </c>
      <c r="F32" s="266"/>
      <c r="G32" s="266"/>
      <c r="H32" s="266"/>
      <c r="I32" s="266"/>
      <c r="J32" s="266"/>
      <c r="K32" s="266"/>
      <c r="L32" s="266"/>
      <c r="M32" s="266"/>
      <c r="N32" s="266"/>
    </row>
    <row r="33" spans="1:14" s="172" customFormat="1" x14ac:dyDescent="0.2">
      <c r="A33" s="267" t="s">
        <v>120</v>
      </c>
      <c r="B33" s="267"/>
      <c r="C33" s="267"/>
      <c r="D33" s="267"/>
      <c r="E33" s="267"/>
      <c r="F33" s="267"/>
      <c r="G33" s="267"/>
      <c r="H33" s="267"/>
      <c r="I33" s="267"/>
      <c r="J33" s="210"/>
      <c r="K33" s="210"/>
      <c r="L33" s="210"/>
      <c r="M33" s="210"/>
      <c r="N33" s="210"/>
    </row>
    <row r="34" spans="1:14" s="172" customFormat="1" ht="14.25" x14ac:dyDescent="0.2">
      <c r="A34" s="268" t="s">
        <v>93</v>
      </c>
      <c r="B34" s="268"/>
      <c r="C34" s="268"/>
      <c r="D34" s="268"/>
      <c r="E34" s="268"/>
      <c r="F34" s="268"/>
      <c r="G34" s="268"/>
      <c r="H34" s="268"/>
      <c r="I34" s="268"/>
      <c r="J34" s="269" t="s">
        <v>94</v>
      </c>
      <c r="K34" s="269"/>
      <c r="L34" s="269"/>
      <c r="M34" s="269"/>
      <c r="N34" s="173" t="s">
        <v>95</v>
      </c>
    </row>
    <row r="35" spans="1:14" s="172" customFormat="1" ht="17.25" customHeight="1" x14ac:dyDescent="0.2">
      <c r="A35" s="270" t="s">
        <v>121</v>
      </c>
      <c r="B35" s="271" t="s">
        <v>96</v>
      </c>
      <c r="C35" s="272" t="s">
        <v>97</v>
      </c>
      <c r="D35" s="273" t="s">
        <v>84</v>
      </c>
      <c r="E35" s="273"/>
      <c r="F35" s="274" t="s">
        <v>98</v>
      </c>
      <c r="G35" s="274"/>
      <c r="H35" s="259" t="s">
        <v>99</v>
      </c>
      <c r="I35" s="259"/>
      <c r="J35" s="260" t="s">
        <v>100</v>
      </c>
      <c r="K35" s="260"/>
      <c r="L35" s="261" t="s">
        <v>101</v>
      </c>
      <c r="M35" s="174" t="s">
        <v>102</v>
      </c>
      <c r="N35" s="262" t="s">
        <v>103</v>
      </c>
    </row>
    <row r="36" spans="1:14" s="172" customFormat="1" ht="16.5" customHeight="1" x14ac:dyDescent="0.2">
      <c r="A36" s="270"/>
      <c r="B36" s="271"/>
      <c r="C36" s="272"/>
      <c r="D36" s="273"/>
      <c r="E36" s="273"/>
      <c r="F36" s="274"/>
      <c r="G36" s="274"/>
      <c r="H36" s="259"/>
      <c r="I36" s="259"/>
      <c r="J36" s="263" t="s">
        <v>104</v>
      </c>
      <c r="K36" s="264" t="s">
        <v>105</v>
      </c>
      <c r="L36" s="261"/>
      <c r="M36" s="175" t="s">
        <v>106</v>
      </c>
      <c r="N36" s="262"/>
    </row>
    <row r="37" spans="1:14" s="172" customFormat="1" ht="14.25" customHeight="1" x14ac:dyDescent="0.2">
      <c r="A37" s="270"/>
      <c r="B37" s="271"/>
      <c r="C37" s="272"/>
      <c r="D37" s="273"/>
      <c r="E37" s="273"/>
      <c r="F37" s="274"/>
      <c r="G37" s="274"/>
      <c r="H37" s="259"/>
      <c r="I37" s="259"/>
      <c r="J37" s="263"/>
      <c r="K37" s="264"/>
      <c r="L37" s="261"/>
      <c r="M37" s="176" t="s">
        <v>107</v>
      </c>
      <c r="N37" s="262"/>
    </row>
    <row r="38" spans="1:14" s="172" customFormat="1" ht="15" customHeight="1" x14ac:dyDescent="0.2">
      <c r="A38" s="225" t="s">
        <v>127</v>
      </c>
      <c r="B38" s="211" t="s">
        <v>123</v>
      </c>
      <c r="C38" s="212" t="s">
        <v>109</v>
      </c>
      <c r="D38" s="256">
        <v>4116</v>
      </c>
      <c r="E38" s="256"/>
      <c r="F38" s="213" t="s">
        <v>83</v>
      </c>
      <c r="G38" s="212">
        <v>104513013</v>
      </c>
      <c r="H38" s="257" t="s">
        <v>128</v>
      </c>
      <c r="I38" s="257"/>
      <c r="J38" s="214">
        <v>0</v>
      </c>
      <c r="K38" s="215">
        <v>74142</v>
      </c>
      <c r="L38" s="216">
        <v>74142</v>
      </c>
      <c r="M38" s="217">
        <f>SUM(K38-L38)</f>
        <v>0</v>
      </c>
      <c r="N38" s="218">
        <v>37071</v>
      </c>
    </row>
    <row r="39" spans="1:14" s="172" customFormat="1" ht="15" customHeight="1" x14ac:dyDescent="0.2">
      <c r="A39" s="226" t="s">
        <v>127</v>
      </c>
      <c r="B39" s="220" t="s">
        <v>123</v>
      </c>
      <c r="C39" s="179" t="s">
        <v>109</v>
      </c>
      <c r="D39" s="252">
        <v>4116</v>
      </c>
      <c r="E39" s="252"/>
      <c r="F39" s="181" t="s">
        <v>83</v>
      </c>
      <c r="G39" s="179">
        <v>104113013</v>
      </c>
      <c r="H39" s="258" t="s">
        <v>129</v>
      </c>
      <c r="I39" s="258"/>
      <c r="J39" s="183">
        <v>0</v>
      </c>
      <c r="K39" s="184">
        <v>15858</v>
      </c>
      <c r="L39" s="185">
        <v>15858</v>
      </c>
      <c r="M39" s="221">
        <f>SUM(K39-L39)</f>
        <v>0</v>
      </c>
      <c r="N39" s="187">
        <v>7929</v>
      </c>
    </row>
    <row r="40" spans="1:14" s="172" customFormat="1" ht="15" customHeight="1" x14ac:dyDescent="0.2">
      <c r="A40" s="226" t="s">
        <v>127</v>
      </c>
      <c r="B40" s="222" t="s">
        <v>124</v>
      </c>
      <c r="C40" s="179" t="s">
        <v>109</v>
      </c>
      <c r="D40" s="180">
        <v>4116</v>
      </c>
      <c r="E40" s="180"/>
      <c r="F40" s="181" t="s">
        <v>83</v>
      </c>
      <c r="G40" s="212">
        <v>104513013</v>
      </c>
      <c r="H40" s="257" t="s">
        <v>130</v>
      </c>
      <c r="I40" s="257"/>
      <c r="J40" s="195">
        <v>0</v>
      </c>
      <c r="K40" s="196">
        <v>25500</v>
      </c>
      <c r="L40" s="197">
        <v>25500</v>
      </c>
      <c r="M40" s="221">
        <f>SUM(K40-L40)</f>
        <v>0</v>
      </c>
      <c r="N40" s="198">
        <v>12750</v>
      </c>
    </row>
    <row r="41" spans="1:14" s="172" customFormat="1" ht="15" customHeight="1" x14ac:dyDescent="0.2">
      <c r="A41" s="226" t="s">
        <v>127</v>
      </c>
      <c r="B41" s="222" t="s">
        <v>124</v>
      </c>
      <c r="C41" s="179" t="s">
        <v>109</v>
      </c>
      <c r="D41" s="180">
        <v>4116</v>
      </c>
      <c r="E41" s="180"/>
      <c r="F41" s="181" t="s">
        <v>83</v>
      </c>
      <c r="G41" s="179">
        <v>104113013</v>
      </c>
      <c r="H41" s="258" t="s">
        <v>131</v>
      </c>
      <c r="I41" s="258"/>
      <c r="J41" s="195">
        <v>0</v>
      </c>
      <c r="K41" s="196">
        <v>4500</v>
      </c>
      <c r="L41" s="197">
        <v>4500</v>
      </c>
      <c r="M41" s="221">
        <f>SUM(K41-L41)</f>
        <v>0</v>
      </c>
      <c r="N41" s="187">
        <v>2250</v>
      </c>
    </row>
    <row r="42" spans="1:14" s="172" customFormat="1" ht="15" customHeight="1" x14ac:dyDescent="0.2">
      <c r="A42" s="219" t="s">
        <v>122</v>
      </c>
      <c r="B42" s="192" t="s">
        <v>125</v>
      </c>
      <c r="C42" s="192" t="s">
        <v>109</v>
      </c>
      <c r="D42" s="252">
        <v>4116</v>
      </c>
      <c r="E42" s="252"/>
      <c r="F42" s="223" t="s">
        <v>83</v>
      </c>
      <c r="G42" s="224">
        <v>14004</v>
      </c>
      <c r="H42" s="182" t="s">
        <v>126</v>
      </c>
      <c r="I42" s="182"/>
      <c r="J42" s="195">
        <v>0</v>
      </c>
      <c r="K42" s="196">
        <v>150000</v>
      </c>
      <c r="L42" s="197">
        <v>150000</v>
      </c>
      <c r="M42" s="186">
        <f>SUM(J42+K42-L42)</f>
        <v>0</v>
      </c>
      <c r="N42" s="187">
        <v>150000</v>
      </c>
    </row>
    <row r="43" spans="1:14" s="172" customFormat="1" ht="22.5" customHeight="1" x14ac:dyDescent="0.2">
      <c r="A43" s="253" t="s">
        <v>117</v>
      </c>
      <c r="B43" s="253"/>
      <c r="C43" s="253"/>
      <c r="D43" s="253"/>
      <c r="E43" s="253"/>
      <c r="F43" s="253"/>
      <c r="G43" s="253"/>
      <c r="H43" s="253"/>
      <c r="I43" s="253"/>
      <c r="J43" s="200">
        <f>SUM(J38:J42)</f>
        <v>0</v>
      </c>
      <c r="K43" s="201">
        <f>SUM(K38:K42)</f>
        <v>270000</v>
      </c>
      <c r="L43" s="202">
        <f>SUM(L38:L42)</f>
        <v>270000</v>
      </c>
      <c r="M43" s="203">
        <f>SUM(M38:M42)</f>
        <v>0</v>
      </c>
      <c r="N43" s="204">
        <f>SUM(N38:N42)</f>
        <v>210000</v>
      </c>
    </row>
    <row r="44" spans="1:14" s="172" customFormat="1" x14ac:dyDescent="0.25">
      <c r="A44" s="254" t="s">
        <v>44</v>
      </c>
      <c r="B44" s="254"/>
      <c r="C44" s="254"/>
      <c r="D44" s="254"/>
      <c r="E44" s="254"/>
      <c r="F44" s="254"/>
      <c r="G44" s="254"/>
      <c r="H44" s="254"/>
      <c r="I44" s="254"/>
      <c r="J44" s="255">
        <f>SUM(J43:K43)</f>
        <v>270000</v>
      </c>
      <c r="K44" s="255"/>
      <c r="L44" s="206"/>
      <c r="M44" s="6"/>
      <c r="N44" s="207"/>
    </row>
    <row r="46" spans="1:14" x14ac:dyDescent="0.25">
      <c r="K46" s="227"/>
    </row>
    <row r="48" spans="1:14" x14ac:dyDescent="0.25">
      <c r="K48" s="228"/>
    </row>
  </sheetData>
  <sheetProtection selectLockedCells="1" selectUnlockedCells="1"/>
  <mergeCells count="54">
    <mergeCell ref="A4:C4"/>
    <mergeCell ref="D4:N4"/>
    <mergeCell ref="C5:D5"/>
    <mergeCell ref="F5:J5"/>
    <mergeCell ref="C6:D6"/>
    <mergeCell ref="F6:J6"/>
    <mergeCell ref="A11:A13"/>
    <mergeCell ref="B11:B13"/>
    <mergeCell ref="C11:C13"/>
    <mergeCell ref="D11:E13"/>
    <mergeCell ref="F11:G13"/>
    <mergeCell ref="C7:D7"/>
    <mergeCell ref="F7:J7"/>
    <mergeCell ref="A8:J8"/>
    <mergeCell ref="A10:I10"/>
    <mergeCell ref="J10:M10"/>
    <mergeCell ref="J20:K20"/>
    <mergeCell ref="H11:I13"/>
    <mergeCell ref="J11:K11"/>
    <mergeCell ref="L11:L13"/>
    <mergeCell ref="N11:N13"/>
    <mergeCell ref="J12:J13"/>
    <mergeCell ref="K12:K13"/>
    <mergeCell ref="D14:E14"/>
    <mergeCell ref="H14:I14"/>
    <mergeCell ref="H17:I17"/>
    <mergeCell ref="H18:I18"/>
    <mergeCell ref="A19:I19"/>
    <mergeCell ref="A35:A37"/>
    <mergeCell ref="B35:B37"/>
    <mergeCell ref="C35:C37"/>
    <mergeCell ref="D35:E37"/>
    <mergeCell ref="F35:G37"/>
    <mergeCell ref="A32:D32"/>
    <mergeCell ref="E32:N32"/>
    <mergeCell ref="A33:I33"/>
    <mergeCell ref="A34:I34"/>
    <mergeCell ref="J34:M34"/>
    <mergeCell ref="H35:I37"/>
    <mergeCell ref="J35:K35"/>
    <mergeCell ref="L35:L37"/>
    <mergeCell ref="N35:N37"/>
    <mergeCell ref="J36:J37"/>
    <mergeCell ref="K36:K37"/>
    <mergeCell ref="D42:E42"/>
    <mergeCell ref="A43:I43"/>
    <mergeCell ref="A44:I44"/>
    <mergeCell ref="J44:K44"/>
    <mergeCell ref="D38:E38"/>
    <mergeCell ref="H38:I38"/>
    <mergeCell ref="D39:E39"/>
    <mergeCell ref="H39:I39"/>
    <mergeCell ref="H40:I40"/>
    <mergeCell ref="H41:I41"/>
  </mergeCells>
  <pageMargins left="0" right="0" top="0.94513888888888886" bottom="0.74791666666666656" header="0.31527777777777777" footer="0.51180555555555551"/>
  <pageSetup paperSize="9" firstPageNumber="0" orientation="landscape" horizontalDpi="300" verticalDpi="300" r:id="rId1"/>
  <headerFooter alignWithMargins="0">
    <oddHeader>&amp;L&amp;"Calibri,Běžné"&amp;14MĚSTO Štíty
&amp;11IČO : 00303453
DIČ : CZ00303453&amp;C&amp;"Calibri,Běžné"&amp;14Přehled DOTACÍ
 v návaznosti na rozpočet&amp;R&amp;"Calibri,Běžné"&amp;11Rok 2018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ROZPOČTOVÉ OPATŘENÍ č. 2</vt:lpstr>
      <vt:lpstr>Přehled o stavu rozpočtu 2018</vt:lpstr>
      <vt:lpstr>Dotace 2018 - přehled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2018-06-18T08:31:08Z</cp:lastPrinted>
  <dcterms:created xsi:type="dcterms:W3CDTF">2018-06-18T04:56:11Z</dcterms:created>
  <dcterms:modified xsi:type="dcterms:W3CDTF">2024-01-15T14:14:34Z</dcterms:modified>
</cp:coreProperties>
</file>