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6380" windowHeight="7950" firstSheet="1" activeTab="2"/>
  </bookViews>
  <sheets>
    <sheet name="ROZPOČTOVÉ OPATŘENÍ č. 2" sheetId="19" r:id="rId1"/>
    <sheet name="Přehled o stavu rozpočtu 2019" sheetId="18" r:id="rId2"/>
    <sheet name="Dotace 2019 - přehled" sheetId="16" r:id="rId3"/>
  </sheets>
  <calcPr calcId="145621"/>
</workbook>
</file>

<file path=xl/calcChain.xml><?xml version="1.0" encoding="utf-8"?>
<calcChain xmlns="http://schemas.openxmlformats.org/spreadsheetml/2006/main">
  <c r="N30" i="16" l="1"/>
  <c r="M30" i="16"/>
  <c r="L30" i="16"/>
  <c r="K30" i="16"/>
  <c r="M26" i="16"/>
  <c r="M27" i="16"/>
  <c r="M28" i="16"/>
  <c r="M29" i="16"/>
  <c r="N26" i="16"/>
  <c r="N27" i="16"/>
  <c r="N28" i="16"/>
  <c r="N29" i="16"/>
  <c r="D33" i="18"/>
  <c r="E33" i="18"/>
  <c r="E44" i="18"/>
  <c r="D32" i="18"/>
  <c r="E21" i="18"/>
  <c r="E12" i="18"/>
  <c r="E8" i="18"/>
  <c r="E17" i="18"/>
  <c r="M38" i="19"/>
  <c r="L38" i="19"/>
  <c r="M32" i="19"/>
  <c r="L32" i="19"/>
  <c r="M18" i="19"/>
  <c r="L18" i="19"/>
  <c r="M10" i="19"/>
  <c r="L10" i="19"/>
  <c r="M43" i="19"/>
  <c r="M44" i="19"/>
  <c r="M57" i="19"/>
  <c r="L57" i="19"/>
  <c r="N25" i="16"/>
  <c r="M14" i="16"/>
  <c r="M16" i="16"/>
  <c r="E39" i="18"/>
  <c r="C33" i="18"/>
  <c r="C32" i="18"/>
  <c r="D38" i="18"/>
  <c r="D37" i="18"/>
  <c r="E37" i="18"/>
  <c r="E40" i="18"/>
  <c r="C38" i="18"/>
  <c r="E26" i="18"/>
  <c r="N16" i="16"/>
  <c r="L16" i="16"/>
  <c r="K16" i="16"/>
  <c r="J16" i="16"/>
  <c r="J17" i="16"/>
  <c r="J30" i="16"/>
  <c r="M25" i="16"/>
  <c r="L8" i="16"/>
  <c r="K8" i="16"/>
  <c r="C37" i="18"/>
  <c r="E38" i="18"/>
  <c r="D40" i="18"/>
  <c r="C40" i="18"/>
  <c r="C43" i="18"/>
  <c r="C45" i="18"/>
  <c r="C44" i="18"/>
  <c r="C34" i="18"/>
  <c r="E32" i="18"/>
  <c r="J31" i="16"/>
  <c r="D44" i="18"/>
  <c r="E43" i="18"/>
  <c r="E45" i="18"/>
  <c r="E34" i="18"/>
  <c r="D43" i="18"/>
  <c r="D34" i="18"/>
  <c r="D45" i="18"/>
</calcChain>
</file>

<file path=xl/sharedStrings.xml><?xml version="1.0" encoding="utf-8"?>
<sst xmlns="http://schemas.openxmlformats.org/spreadsheetml/2006/main" count="516" uniqueCount="181">
  <si>
    <t>a)</t>
  </si>
  <si>
    <t>UZ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</si>
  <si>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</si>
  <si>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</si>
  <si>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</si>
  <si>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</si>
  <si>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</si>
  <si>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</si>
  <si>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>CELKEM</t>
  </si>
  <si>
    <t>b)</t>
  </si>
  <si>
    <t xml:space="preserve">Rekapitulace dotačních - účelových prostředků : </t>
  </si>
  <si>
    <t>ID = INVESTIČNÍ DOTACE / ND = NEINVESTIČNÍ DOTACE</t>
  </si>
  <si>
    <t>PŘÍJMY - DOTACE</t>
  </si>
  <si>
    <t>VÝDAJE DOTACE</t>
  </si>
  <si>
    <t>Rozpočtové opatření</t>
  </si>
  <si>
    <t>ID / ND</t>
  </si>
  <si>
    <t>ÚČELOVÝ ZNAK</t>
  </si>
  <si>
    <t>POSKYTOVATEL - účel dotace</t>
  </si>
  <si>
    <t xml:space="preserve">ROZPOČET PŘÍJMY </t>
  </si>
  <si>
    <t>ROZPOČET VÝDAJE</t>
  </si>
  <si>
    <t>POHLEDÁVKA</t>
  </si>
  <si>
    <t>ND</t>
  </si>
  <si>
    <t>ÚZ</t>
  </si>
  <si>
    <t>Celkem</t>
  </si>
  <si>
    <t>I.</t>
  </si>
  <si>
    <t>II.</t>
  </si>
  <si>
    <t>Celkem </t>
  </si>
  <si>
    <t>Zpracovala : Pavlína Minářová</t>
  </si>
  <si>
    <t>RS</t>
  </si>
  <si>
    <t>rozdíl (R-skutečnost)</t>
  </si>
  <si>
    <t>účet 346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</si>
  <si>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</si>
  <si>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ODPA</t>
  </si>
  <si>
    <t>POL</t>
  </si>
  <si>
    <t>MD</t>
  </si>
  <si>
    <t>D</t>
  </si>
  <si>
    <t>Popis</t>
  </si>
  <si>
    <t>000000</t>
  </si>
  <si>
    <t>4116</t>
  </si>
  <si>
    <t>003745</t>
  </si>
  <si>
    <t>5011</t>
  </si>
  <si>
    <t>VPP - platy zaměstnanců v pracovním poměru</t>
  </si>
  <si>
    <t>5031</t>
  </si>
  <si>
    <t>5032</t>
  </si>
  <si>
    <t>VPP - povinné pojistné na veřejné zdravotní pojištění</t>
  </si>
  <si>
    <t>5139</t>
  </si>
  <si>
    <t>5169</t>
  </si>
  <si>
    <t>5909</t>
  </si>
  <si>
    <t>NS</t>
  </si>
  <si>
    <t>UCS</t>
  </si>
  <si>
    <t>UUS</t>
  </si>
  <si>
    <t>SU</t>
  </si>
  <si>
    <t>AU</t>
  </si>
  <si>
    <t>ZJ</t>
  </si>
  <si>
    <t>ORJ</t>
  </si>
  <si>
    <t>ORG</t>
  </si>
  <si>
    <t>231</t>
  </si>
  <si>
    <t>0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</si>
  <si>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</si>
  <si>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2) Změny rozpočtu - vlastní - VÝDAJE (přesun prostředků rozpočtovaných na § 6409)</t>
  </si>
  <si>
    <t>6409-5909 lze použít na pokrytí neinvestičních výdajů libovolného § RS</t>
  </si>
  <si>
    <t>006409</t>
  </si>
  <si>
    <t>P.č.</t>
  </si>
  <si>
    <t xml:space="preserve">Neinvestiční přijaté transfery od obcí – knihy do knihovny </t>
  </si>
  <si>
    <t>00303453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</si>
  <si>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</si>
  <si>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</si>
  <si>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</si>
  <si>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</si>
  <si>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</si>
  <si>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</si>
  <si>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</si>
  <si>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</si>
  <si>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</si>
  <si>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</si>
  <si>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</si>
  <si>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</si>
  <si>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</si>
  <si>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</si>
  <si>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</si>
  <si>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</si>
  <si>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</si>
  <si>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</si>
  <si>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</si>
  <si>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</si>
  <si>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</si>
  <si>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</si>
  <si>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</si>
  <si>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</si>
  <si>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</si>
  <si>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VPP - povinné pojistné na soc.zabezpečení a přísp. na státní politiku zaměstnanosti</t>
  </si>
  <si>
    <t>Přijaté transfery – dotace, které byly součástí schváleného rozpočtu:</t>
  </si>
  <si>
    <t>5171</t>
  </si>
  <si>
    <t>003419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</si>
  <si>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</si>
  <si>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</si>
  <si>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27.03.2019: </t>
    </r>
  </si>
  <si>
    <t>Rozpočet  schválený 2019</t>
  </si>
  <si>
    <t>PŘÍJMY 2019 celkem (+)</t>
  </si>
  <si>
    <t>VÝDAJE 2019 celkem (-)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</si>
  <si>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1/2019 - RMě Štíty dne 24.04.2019: </t>
    </r>
  </si>
  <si>
    <t>Rozpočtové změny 2019</t>
  </si>
  <si>
    <t>Rozpočet  upravený 2019</t>
  </si>
  <si>
    <t>Celkový přehled - TRANSFERY - DOTACE  2019</t>
  </si>
  <si>
    <t>NÁROK 2019</t>
  </si>
  <si>
    <t>Skutečný příjem 2019</t>
  </si>
  <si>
    <t>Přijaté transfery – dotace přijaté v průběhu roku 2019 – rozpočtovány na základě rozpočtových opatření:</t>
  </si>
  <si>
    <t>Úřad práce Olomouc - "VPP" 85% z dotace 15.000,- Kč - pohledávka 2018 - evropský podíl</t>
  </si>
  <si>
    <t>Úřad práce Olomouc - "VPP" 15% z dotace 15.000,- Kč - pohledávka 2018 - národní podíl</t>
  </si>
  <si>
    <t>13101</t>
  </si>
  <si>
    <t>5175</t>
  </si>
  <si>
    <t>003539</t>
  </si>
  <si>
    <t>003613</t>
  </si>
  <si>
    <t>NBH - opravy a udržování</t>
  </si>
  <si>
    <t>5164</t>
  </si>
  <si>
    <t>Účelová neinvestiční dotace na VPP za 4/2019</t>
  </si>
  <si>
    <t>6909</t>
  </si>
  <si>
    <t>6409-6909 lze použít na pokrytí neinvestičních výdajů libovolného § RS</t>
  </si>
  <si>
    <t>002143</t>
  </si>
  <si>
    <t>5191</t>
  </si>
  <si>
    <t>TIC - paušální odškodnění za předčasné ukonční služby - telefon 724183635 (TIC Štíty)</t>
  </si>
  <si>
    <t>002212</t>
  </si>
  <si>
    <t>6121</t>
  </si>
  <si>
    <t>KOMUNIKACE - INVESTICE - přechody pro chodce</t>
  </si>
  <si>
    <t>003314</t>
  </si>
  <si>
    <t>KOMUNIKACE - INVESTICE - sportovní hala</t>
  </si>
  <si>
    <t>ZDRAVOTNÍ STŘEDISKO - např. pronájem lešení</t>
  </si>
  <si>
    <t>ZDRVOTNÍ STŘEDISKO - ostatní služby</t>
  </si>
  <si>
    <t>ZDRAVOTNÍ STŘEDISKO - opravy a udržování</t>
  </si>
  <si>
    <t>003639</t>
  </si>
  <si>
    <t>KNIHOVNA - paušální odškodnění za předčasné ukonční služby - telefon 724183635</t>
  </si>
  <si>
    <t xml:space="preserve">MH - paušální odškodnění za předčasné ukonční služby - telefon 723344015 </t>
  </si>
  <si>
    <t>003724</t>
  </si>
  <si>
    <t>NEBEZPEČNÉ ODPADY - ekologické využití pneu - odpady</t>
  </si>
  <si>
    <t>003729</t>
  </si>
  <si>
    <t xml:space="preserve">ODPADY - Dotační management - "Dovybavení odpadového hospodářství města Štíty" </t>
  </si>
  <si>
    <t>006171</t>
  </si>
  <si>
    <r>
      <t>SPRÁVA - paušální odškodnění za předčasné ukonční služby - telefon</t>
    </r>
    <r>
      <rPr>
        <sz val="7"/>
        <color indexed="8"/>
        <rFont val="Calibri"/>
        <family val="2"/>
        <charset val="238"/>
      </rPr>
      <t xml:space="preserve"> 725990897, 724183633</t>
    </r>
  </si>
  <si>
    <t>II. (Změna - navýšení) Neinvestiční dotace na VEŘEJNĚ PROSPĚŠNÉ PRÁCE (VPP) - Úřad práce Šumperk</t>
  </si>
  <si>
    <t>III. Průtokový transfer pro ZŠ a MŠ Štíty na realizaci projektu OP Výzkum, vývoj a vzdělávání - MŠMT prostřednictvím KrÚ Olomouc</t>
  </si>
  <si>
    <t>103533063</t>
  </si>
  <si>
    <t>103133063</t>
  </si>
  <si>
    <t>Účelová neinvestiční dotace - Průtokový transfer pro ZŠ a MŠ Štíty na realizaci projektu OP Výzkum, vývoj a vzdělávání - EU</t>
  </si>
  <si>
    <t>Účelová neinvestiční dotace - Průtokový transfer pro ZŠ a MŠ Štíty na realizaci projektu OP Výzkum, vývoj a vzdělávání - SR</t>
  </si>
  <si>
    <t>003119</t>
  </si>
  <si>
    <t>5336</t>
  </si>
  <si>
    <t>4111</t>
  </si>
  <si>
    <t>5019</t>
  </si>
  <si>
    <t>5021</t>
  </si>
  <si>
    <t>5039</t>
  </si>
  <si>
    <t>5161</t>
  </si>
  <si>
    <t>5162</t>
  </si>
  <si>
    <t>5173</t>
  </si>
  <si>
    <t>006117</t>
  </si>
  <si>
    <t>Neinvestiční dotace - "Volby do Evropského parlamentu"</t>
  </si>
  <si>
    <t>Volby do Evropského parlamentu - refundace mzdy</t>
  </si>
  <si>
    <t>Volby do Evropského parlamentu - odměny členů OVK a dohody</t>
  </si>
  <si>
    <t>Volby do Evropského parlamentu - refundace SP a ZP</t>
  </si>
  <si>
    <t>Volby do Evropského parlamentu - materiál</t>
  </si>
  <si>
    <t>Volby do Evropského parlamentu - služby pošt</t>
  </si>
  <si>
    <t>Volby do Evropského parlamentu - služby elektronických komunikací</t>
  </si>
  <si>
    <t>Volby do Evropského parlamentu - cestovné</t>
  </si>
  <si>
    <t>Volby do Evropského parlamentu - občerstvení členů OVK</t>
  </si>
  <si>
    <t>Volby do Evropského parlamentu - ostatní neinvestiční výdaje</t>
  </si>
  <si>
    <t>98348</t>
  </si>
  <si>
    <t>IV. Neinvestiční dotace - "Volby do Evropského parlamentu, SR prostřednictvím KrÚ Olomouc</t>
  </si>
  <si>
    <r>
      <t xml:space="preserve">V. </t>
    </r>
    <r>
      <rPr>
        <b/>
        <sz val="11"/>
        <rFont val="Calibri"/>
        <family val="2"/>
        <charset val="238"/>
      </rPr>
      <t>Průtokový transfer pro ZŠ a MŠ Štíty na realizaci projektu na podporu aktivit v oblasti primární prevence rizikového chování - MŠMT prostřednictvím KrÚ Olomouc</t>
    </r>
  </si>
  <si>
    <t>33122</t>
  </si>
  <si>
    <t>Účelová neinvestiční dotace - Průtokový transfer pro ZŠ a MŠ Štíty na realizaci projektu - prevence rizikového chování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</si>
  <si>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2/2019 - RMě Štíty dne 22.05.2019: </t>
    </r>
  </si>
  <si>
    <r>
      <t xml:space="preserve">(±926.299,00 Kč) </t>
    </r>
    <r>
      <rPr>
        <sz val="6"/>
        <color indexed="62"/>
        <rFont val="Symbol"/>
        <family val="1"/>
        <charset val="2"/>
      </rPr>
      <t>®</t>
    </r>
  </si>
  <si>
    <t>Úřad práce Šumperk - "VPP" - 3-4/2019</t>
  </si>
  <si>
    <t>1-2/2019</t>
  </si>
  <si>
    <t>2/2019</t>
  </si>
  <si>
    <t>III.</t>
  </si>
  <si>
    <t>MŠMT prostřednictvím KrÚ Ol. - Průtokový transfer pro ZŠ a MŠ Štíty - OP Výzkum, vývoj a vzdělávání - SR</t>
  </si>
  <si>
    <t>MŠMT prostřednictvím KrÚ Ol. - Průtokový transfer pro ZŠ a MŠ Štíty - OP Výzkum, vývoj a vzdělávání - EU</t>
  </si>
  <si>
    <t>IV.</t>
  </si>
  <si>
    <t>V.</t>
  </si>
  <si>
    <t>SR prostřednictvím KrÚ Olomouc - "Volby do Evropského parlamentu"</t>
  </si>
  <si>
    <t>MŠMT prostřednictvím KrÚ Ol. - Průtokový transfer pro ZŠ a MŠ Štíty - prevence rizik.chování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</si>
</sst>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.00&quot; Kč&quot;;[Red]\-#,##0.00&quot; Kč&quot;"/>
    <numFmt numFmtId="166" formatCode="#,##0.00_ ;[Red]\-#,##0.00\ "/>
    <numFmt numFmtId="167" formatCode="#,##0&quot; Kč&quot;"/>
  </numFmts>
  <fonts count="83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3"/>
      <color indexed="8"/>
      <name val="Times New Roman"/>
      <family val="1"/>
      <charset val="238"/>
    </font>
    <font>
      <b/>
      <i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6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indexed="8"/>
      <name val="Calibri"/>
      <family val="2"/>
      <charset val="1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u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18"/>
      <name val="Arial"/>
      <family val="2"/>
      <charset val="238"/>
    </font>
    <font>
      <sz val="6"/>
      <color indexed="62"/>
      <name val="Symbol"/>
      <family val="1"/>
      <charset val="2"/>
    </font>
    <font>
      <sz val="10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6"/>
      <name val="Arial"/>
      <family val="2"/>
      <charset val="238"/>
    </font>
    <font>
      <b/>
      <i/>
      <sz val="7.5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6"/>
      <color theme="4" tint="-0.499984740745262"/>
      <name val="Arial"/>
      <family val="2"/>
      <charset val="238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80"/>
      <name val="Symbol"/>
      <family val="1"/>
      <charset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4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theme="0"/>
        <bgColor indexed="4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FF"/>
        <bgColor rgb="FFF2F2F2"/>
      </patternFill>
    </fill>
  </fills>
  <borders count="104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64" fillId="0" borderId="0"/>
    <xf numFmtId="0" fontId="25" fillId="0" borderId="0"/>
    <xf numFmtId="0" fontId="1" fillId="0" borderId="0"/>
    <xf numFmtId="0" fontId="1" fillId="0" borderId="0"/>
    <xf numFmtId="0" fontId="63" fillId="0" borderId="0"/>
    <xf numFmtId="0" fontId="15" fillId="0" borderId="0"/>
    <xf numFmtId="0" fontId="15" fillId="0" borderId="0"/>
  </cellStyleXfs>
  <cellXfs count="312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4" fontId="2" fillId="0" borderId="0" xfId="1" applyNumberFormat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 wrapText="1"/>
    </xf>
    <xf numFmtId="164" fontId="13" fillId="0" borderId="4" xfId="1" applyNumberFormat="1" applyFont="1" applyBorder="1" applyAlignment="1">
      <alignment horizontal="right" vertical="center" wrapText="1"/>
    </xf>
    <xf numFmtId="0" fontId="10" fillId="0" borderId="5" xfId="1" applyFont="1" applyBorder="1" applyAlignment="1">
      <alignment vertical="center" wrapText="1"/>
    </xf>
    <xf numFmtId="164" fontId="13" fillId="0" borderId="6" xfId="1" applyNumberFormat="1" applyFont="1" applyBorder="1" applyAlignment="1">
      <alignment horizontal="right" vertical="center" wrapText="1"/>
    </xf>
    <xf numFmtId="164" fontId="14" fillId="2" borderId="3" xfId="1" applyNumberFormat="1" applyFont="1" applyFill="1" applyBorder="1" applyAlignment="1">
      <alignment horizontal="right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15" fillId="0" borderId="7" xfId="1" applyFont="1" applyBorder="1" applyAlignment="1">
      <alignment vertical="center"/>
    </xf>
    <xf numFmtId="0" fontId="7" fillId="2" borderId="8" xfId="1" applyFont="1" applyFill="1" applyBorder="1" applyAlignment="1">
      <alignment horizontal="center" vertical="center" wrapText="1"/>
    </xf>
    <xf numFmtId="165" fontId="7" fillId="3" borderId="9" xfId="1" applyNumberFormat="1" applyFont="1" applyFill="1" applyBorder="1" applyAlignment="1">
      <alignment horizontal="right" vertical="center"/>
    </xf>
    <xf numFmtId="165" fontId="7" fillId="4" borderId="10" xfId="1" applyNumberFormat="1" applyFont="1" applyFill="1" applyBorder="1" applyAlignment="1">
      <alignment horizontal="right" vertical="center"/>
    </xf>
    <xf numFmtId="165" fontId="7" fillId="4" borderId="11" xfId="1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right" vertical="center"/>
    </xf>
    <xf numFmtId="165" fontId="7" fillId="2" borderId="12" xfId="1" applyNumberFormat="1" applyFont="1" applyFill="1" applyBorder="1" applyAlignment="1">
      <alignment horizontal="right" vertical="center"/>
    </xf>
    <xf numFmtId="165" fontId="23" fillId="0" borderId="0" xfId="1" applyNumberFormat="1" applyFont="1"/>
    <xf numFmtId="0" fontId="7" fillId="7" borderId="10" xfId="1" applyFont="1" applyFill="1" applyBorder="1" applyAlignment="1">
      <alignment horizontal="right" vertical="center" wrapText="1"/>
    </xf>
    <xf numFmtId="0" fontId="8" fillId="7" borderId="9" xfId="1" applyFont="1" applyFill="1" applyBorder="1" applyAlignment="1">
      <alignment horizontal="right" vertical="center" wrapText="1"/>
    </xf>
    <xf numFmtId="166" fontId="1" fillId="0" borderId="0" xfId="1" applyNumberFormat="1"/>
    <xf numFmtId="0" fontId="21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165" fontId="7" fillId="4" borderId="15" xfId="1" applyNumberFormat="1" applyFont="1" applyFill="1" applyBorder="1" applyAlignment="1">
      <alignment horizontal="right" vertical="center"/>
    </xf>
    <xf numFmtId="165" fontId="7" fillId="2" borderId="16" xfId="1" applyNumberFormat="1" applyFont="1" applyFill="1" applyBorder="1" applyAlignment="1">
      <alignment horizontal="right" vertical="center"/>
    </xf>
    <xf numFmtId="165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" fillId="0" borderId="0" xfId="1" applyAlignment="1">
      <alignment vertical="center"/>
    </xf>
    <xf numFmtId="49" fontId="65" fillId="0" borderId="0" xfId="0" applyNumberFormat="1" applyFont="1" applyAlignment="1">
      <alignment horizontal="left" vertical="center"/>
    </xf>
    <xf numFmtId="49" fontId="66" fillId="0" borderId="0" xfId="0" applyNumberFormat="1" applyFont="1" applyAlignment="1">
      <alignment horizontal="center" vertical="center"/>
    </xf>
    <xf numFmtId="49" fontId="67" fillId="0" borderId="0" xfId="0" applyNumberFormat="1" applyFont="1" applyAlignment="1">
      <alignment horizontal="center" vertical="center"/>
    </xf>
    <xf numFmtId="49" fontId="68" fillId="0" borderId="0" xfId="1" applyNumberFormat="1" applyFont="1" applyAlignment="1">
      <alignment horizontal="center" vertical="center"/>
    </xf>
    <xf numFmtId="4" fontId="68" fillId="0" borderId="0" xfId="1" applyNumberFormat="1" applyFont="1" applyAlignment="1">
      <alignment vertical="center"/>
    </xf>
    <xf numFmtId="0" fontId="68" fillId="0" borderId="0" xfId="1" applyFont="1" applyAlignment="1">
      <alignment vertical="center"/>
    </xf>
    <xf numFmtId="49" fontId="65" fillId="0" borderId="0" xfId="0" applyNumberFormat="1" applyFont="1" applyAlignment="1">
      <alignment horizontal="center" vertical="center"/>
    </xf>
    <xf numFmtId="49" fontId="69" fillId="0" borderId="0" xfId="0" applyNumberFormat="1" applyFont="1" applyAlignment="1">
      <alignment horizontal="center" vertical="center"/>
    </xf>
    <xf numFmtId="49" fontId="67" fillId="0" borderId="0" xfId="0" applyNumberFormat="1" applyFont="1" applyFill="1" applyBorder="1" applyAlignment="1">
      <alignment horizontal="center" vertical="center"/>
    </xf>
    <xf numFmtId="49" fontId="70" fillId="0" borderId="0" xfId="0" applyNumberFormat="1" applyFont="1" applyFill="1" applyBorder="1" applyAlignment="1">
      <alignment vertical="center"/>
    </xf>
    <xf numFmtId="49" fontId="71" fillId="0" borderId="0" xfId="1" applyNumberFormat="1" applyFont="1" applyAlignment="1">
      <alignment horizontal="center" vertical="center"/>
    </xf>
    <xf numFmtId="4" fontId="71" fillId="0" borderId="0" xfId="1" applyNumberFormat="1" applyFont="1" applyAlignment="1">
      <alignment vertical="center"/>
    </xf>
    <xf numFmtId="0" fontId="71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0" fillId="0" borderId="0" xfId="1" applyFont="1"/>
    <xf numFmtId="49" fontId="72" fillId="8" borderId="17" xfId="0" applyNumberFormat="1" applyFont="1" applyFill="1" applyBorder="1" applyAlignment="1">
      <alignment horizontal="center" vertical="center"/>
    </xf>
    <xf numFmtId="49" fontId="72" fillId="8" borderId="18" xfId="0" applyNumberFormat="1" applyFont="1" applyFill="1" applyBorder="1" applyAlignment="1">
      <alignment horizontal="center" vertical="center"/>
    </xf>
    <xf numFmtId="49" fontId="73" fillId="8" borderId="18" xfId="0" applyNumberFormat="1" applyFont="1" applyFill="1" applyBorder="1" applyAlignment="1">
      <alignment horizontal="center" vertical="center"/>
    </xf>
    <xf numFmtId="49" fontId="74" fillId="8" borderId="18" xfId="1" applyNumberFormat="1" applyFont="1" applyFill="1" applyBorder="1" applyAlignment="1">
      <alignment horizontal="center" vertical="center"/>
    </xf>
    <xf numFmtId="4" fontId="74" fillId="8" borderId="18" xfId="1" applyNumberFormat="1" applyFont="1" applyFill="1" applyBorder="1" applyAlignment="1">
      <alignment horizontal="center" vertical="center"/>
    </xf>
    <xf numFmtId="0" fontId="74" fillId="8" borderId="19" xfId="1" applyFont="1" applyFill="1" applyBorder="1" applyAlignment="1">
      <alignment vertical="center"/>
    </xf>
    <xf numFmtId="0" fontId="25" fillId="0" borderId="0" xfId="1" applyFont="1" applyAlignment="1">
      <alignment horizontal="center"/>
    </xf>
    <xf numFmtId="49" fontId="72" fillId="8" borderId="20" xfId="0" applyNumberFormat="1" applyFont="1" applyFill="1" applyBorder="1" applyAlignment="1">
      <alignment horizontal="center" vertical="center"/>
    </xf>
    <xf numFmtId="49" fontId="73" fillId="8" borderId="20" xfId="0" applyNumberFormat="1" applyFont="1" applyFill="1" applyBorder="1" applyAlignment="1">
      <alignment horizontal="center" vertical="center"/>
    </xf>
    <xf numFmtId="49" fontId="74" fillId="8" borderId="20" xfId="1" applyNumberFormat="1" applyFont="1" applyFill="1" applyBorder="1" applyAlignment="1">
      <alignment horizontal="center" vertical="center"/>
    </xf>
    <xf numFmtId="4" fontId="74" fillId="8" borderId="20" xfId="1" applyNumberFormat="1" applyFont="1" applyFill="1" applyBorder="1" applyAlignment="1">
      <alignment horizontal="center" vertical="center"/>
    </xf>
    <xf numFmtId="0" fontId="74" fillId="8" borderId="21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25" fillId="9" borderId="0" xfId="1" applyFont="1" applyFill="1" applyAlignment="1">
      <alignment vertical="center"/>
    </xf>
    <xf numFmtId="0" fontId="25" fillId="9" borderId="0" xfId="1" applyFont="1" applyFill="1"/>
    <xf numFmtId="0" fontId="19" fillId="0" borderId="24" xfId="1" applyFont="1" applyBorder="1" applyAlignment="1">
      <alignment horizontal="center" vertical="center"/>
    </xf>
    <xf numFmtId="4" fontId="75" fillId="8" borderId="18" xfId="1" applyNumberFormat="1" applyFont="1" applyFill="1" applyBorder="1" applyAlignment="1">
      <alignment vertical="center"/>
    </xf>
    <xf numFmtId="0" fontId="75" fillId="8" borderId="19" xfId="1" applyFont="1" applyFill="1" applyBorder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/>
    <xf numFmtId="165" fontId="7" fillId="4" borderId="25" xfId="1" applyNumberFormat="1" applyFont="1" applyFill="1" applyBorder="1" applyAlignment="1">
      <alignment horizontal="right" vertical="center"/>
    </xf>
    <xf numFmtId="165" fontId="7" fillId="2" borderId="24" xfId="1" applyNumberFormat="1" applyFont="1" applyFill="1" applyBorder="1" applyAlignment="1">
      <alignment horizontal="right" vertical="center"/>
    </xf>
    <xf numFmtId="0" fontId="24" fillId="0" borderId="0" xfId="2" applyAlignment="1">
      <alignment vertical="center"/>
    </xf>
    <xf numFmtId="164" fontId="31" fillId="0" borderId="0" xfId="2" applyNumberFormat="1" applyFont="1" applyAlignme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164" fontId="34" fillId="0" borderId="0" xfId="2" applyNumberFormat="1" applyFont="1" applyAlignment="1">
      <alignment vertical="center"/>
    </xf>
    <xf numFmtId="0" fontId="35" fillId="0" borderId="0" xfId="2" applyFont="1" applyAlignment="1">
      <alignment horizontal="justify" vertical="center"/>
    </xf>
    <xf numFmtId="164" fontId="36" fillId="0" borderId="0" xfId="2" applyNumberFormat="1" applyFont="1" applyAlignment="1">
      <alignment vertical="center"/>
    </xf>
    <xf numFmtId="164" fontId="36" fillId="5" borderId="26" xfId="2" applyNumberFormat="1" applyFont="1" applyFill="1" applyBorder="1" applyAlignment="1">
      <alignment vertical="center"/>
    </xf>
    <xf numFmtId="0" fontId="40" fillId="0" borderId="0" xfId="2" applyFont="1" applyAlignment="1">
      <alignment horizontal="justify" vertical="center"/>
    </xf>
    <xf numFmtId="164" fontId="36" fillId="5" borderId="0" xfId="2" applyNumberFormat="1" applyFont="1" applyFill="1" applyAlignment="1">
      <alignment vertical="center"/>
    </xf>
    <xf numFmtId="3" fontId="46" fillId="6" borderId="27" xfId="2" applyNumberFormat="1" applyFont="1" applyFill="1" applyBorder="1" applyAlignment="1">
      <alignment horizontal="center" vertical="center" wrapText="1"/>
    </xf>
    <xf numFmtId="164" fontId="31" fillId="5" borderId="28" xfId="2" applyNumberFormat="1" applyFont="1" applyFill="1" applyBorder="1" applyAlignment="1">
      <alignment vertical="center" wrapText="1"/>
    </xf>
    <xf numFmtId="164" fontId="31" fillId="5" borderId="29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 wrapText="1"/>
    </xf>
    <xf numFmtId="0" fontId="48" fillId="0" borderId="26" xfId="2" applyFont="1" applyBorder="1" applyAlignment="1">
      <alignment horizontal="center" vertical="center"/>
    </xf>
    <xf numFmtId="0" fontId="31" fillId="0" borderId="30" xfId="2" applyFont="1" applyBorder="1" applyAlignment="1">
      <alignment vertical="center"/>
    </xf>
    <xf numFmtId="0" fontId="49" fillId="0" borderId="31" xfId="2" applyFont="1" applyBorder="1" applyAlignment="1">
      <alignment vertical="center" wrapText="1"/>
    </xf>
    <xf numFmtId="164" fontId="49" fillId="5" borderId="32" xfId="2" applyNumberFormat="1" applyFont="1" applyFill="1" applyBorder="1" applyAlignment="1">
      <alignment horizontal="right" vertical="center" wrapText="1"/>
    </xf>
    <xf numFmtId="164" fontId="31" fillId="5" borderId="32" xfId="2" applyNumberFormat="1" applyFont="1" applyFill="1" applyBorder="1" applyAlignment="1">
      <alignment vertical="center" wrapText="1"/>
    </xf>
    <xf numFmtId="0" fontId="31" fillId="0" borderId="33" xfId="2" applyFont="1" applyBorder="1" applyAlignment="1">
      <alignment vertical="center"/>
    </xf>
    <xf numFmtId="0" fontId="49" fillId="0" borderId="34" xfId="2" applyFont="1" applyBorder="1" applyAlignment="1">
      <alignment vertical="center" wrapText="1"/>
    </xf>
    <xf numFmtId="164" fontId="49" fillId="0" borderId="35" xfId="2" applyNumberFormat="1" applyFont="1" applyBorder="1" applyAlignment="1">
      <alignment horizontal="right" vertical="center" wrapText="1"/>
    </xf>
    <xf numFmtId="0" fontId="31" fillId="0" borderId="0" xfId="2" applyFont="1" applyAlignment="1">
      <alignment vertical="center"/>
    </xf>
    <xf numFmtId="167" fontId="31" fillId="0" borderId="0" xfId="2" applyNumberFormat="1" applyFont="1" applyAlignment="1">
      <alignment vertical="center"/>
    </xf>
    <xf numFmtId="164" fontId="31" fillId="5" borderId="36" xfId="2" applyNumberFormat="1" applyFont="1" applyFill="1" applyBorder="1" applyAlignment="1">
      <alignment vertical="center" wrapText="1"/>
    </xf>
    <xf numFmtId="164" fontId="31" fillId="5" borderId="37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/>
    </xf>
    <xf numFmtId="164" fontId="27" fillId="0" borderId="0" xfId="2" applyNumberFormat="1" applyFont="1" applyAlignment="1">
      <alignment vertical="center"/>
    </xf>
    <xf numFmtId="3" fontId="46" fillId="6" borderId="38" xfId="2" applyNumberFormat="1" applyFont="1" applyFill="1" applyBorder="1" applyAlignment="1">
      <alignment horizontal="center" vertical="center" wrapText="1"/>
    </xf>
    <xf numFmtId="164" fontId="31" fillId="5" borderId="39" xfId="2" applyNumberFormat="1" applyFont="1" applyFill="1" applyBorder="1" applyAlignment="1">
      <alignment vertical="center" wrapText="1"/>
    </xf>
    <xf numFmtId="164" fontId="31" fillId="5" borderId="40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 wrapText="1"/>
    </xf>
    <xf numFmtId="164" fontId="49" fillId="5" borderId="41" xfId="2" applyNumberFormat="1" applyFont="1" applyFill="1" applyBorder="1" applyAlignment="1">
      <alignment horizontal="right" vertical="center" wrapText="1"/>
    </xf>
    <xf numFmtId="164" fontId="31" fillId="5" borderId="41" xfId="2" applyNumberFormat="1" applyFont="1" applyFill="1" applyBorder="1" applyAlignment="1">
      <alignment vertical="center" wrapText="1"/>
    </xf>
    <xf numFmtId="164" fontId="49" fillId="0" borderId="42" xfId="2" applyNumberFormat="1" applyFont="1" applyBorder="1" applyAlignment="1">
      <alignment horizontal="right" vertical="center" wrapText="1"/>
    </xf>
    <xf numFmtId="164" fontId="31" fillId="5" borderId="43" xfId="2" applyNumberFormat="1" applyFont="1" applyFill="1" applyBorder="1" applyAlignment="1">
      <alignment vertical="center" wrapText="1"/>
    </xf>
    <xf numFmtId="164" fontId="31" fillId="5" borderId="44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/>
    </xf>
    <xf numFmtId="0" fontId="76" fillId="0" borderId="0" xfId="0" applyFont="1"/>
    <xf numFmtId="0" fontId="7" fillId="7" borderId="45" xfId="1" applyFont="1" applyFill="1" applyBorder="1" applyAlignment="1">
      <alignment horizontal="right" vertical="center" wrapText="1"/>
    </xf>
    <xf numFmtId="0" fontId="8" fillId="7" borderId="46" xfId="1" applyFont="1" applyFill="1" applyBorder="1" applyAlignment="1">
      <alignment horizontal="right" vertical="center" wrapText="1"/>
    </xf>
    <xf numFmtId="165" fontId="7" fillId="4" borderId="47" xfId="1" applyNumberFormat="1" applyFont="1" applyFill="1" applyBorder="1" applyAlignment="1">
      <alignment horizontal="right" vertical="center"/>
    </xf>
    <xf numFmtId="165" fontId="7" fillId="4" borderId="48" xfId="1" applyNumberFormat="1" applyFont="1" applyFill="1" applyBorder="1" applyAlignment="1">
      <alignment horizontal="right" vertical="center"/>
    </xf>
    <xf numFmtId="165" fontId="7" fillId="4" borderId="49" xfId="1" applyNumberFormat="1" applyFont="1" applyFill="1" applyBorder="1" applyAlignment="1">
      <alignment horizontal="right" vertical="center"/>
    </xf>
    <xf numFmtId="165" fontId="7" fillId="3" borderId="8" xfId="1" applyNumberFormat="1" applyFont="1" applyFill="1" applyBorder="1" applyAlignment="1">
      <alignment horizontal="right" vertical="center"/>
    </xf>
    <xf numFmtId="165" fontId="7" fillId="4" borderId="50" xfId="1" applyNumberFormat="1" applyFont="1" applyFill="1" applyBorder="1" applyAlignment="1">
      <alignment horizontal="right" vertical="center"/>
    </xf>
    <xf numFmtId="4" fontId="0" fillId="0" borderId="0" xfId="0" applyNumberFormat="1"/>
    <xf numFmtId="49" fontId="67" fillId="0" borderId="0" xfId="0" applyNumberFormat="1" applyFont="1" applyFill="1" applyBorder="1" applyAlignment="1">
      <alignment horizontal="left" vertical="center"/>
    </xf>
    <xf numFmtId="49" fontId="77" fillId="9" borderId="51" xfId="0" applyNumberFormat="1" applyFont="1" applyFill="1" applyBorder="1" applyAlignment="1">
      <alignment horizontal="center" vertical="center"/>
    </xf>
    <xf numFmtId="49" fontId="77" fillId="9" borderId="52" xfId="0" applyNumberFormat="1" applyFont="1" applyFill="1" applyBorder="1" applyAlignment="1">
      <alignment horizontal="center" vertical="center"/>
    </xf>
    <xf numFmtId="49" fontId="78" fillId="9" borderId="53" xfId="0" applyNumberFormat="1" applyFont="1" applyFill="1" applyBorder="1" applyAlignment="1">
      <alignment horizontal="center" vertical="center"/>
    </xf>
    <xf numFmtId="49" fontId="67" fillId="9" borderId="53" xfId="0" applyNumberFormat="1" applyFont="1" applyFill="1" applyBorder="1" applyAlignment="1">
      <alignment horizontal="center" vertical="center"/>
    </xf>
    <xf numFmtId="49" fontId="79" fillId="9" borderId="53" xfId="1" applyNumberFormat="1" applyFont="1" applyFill="1" applyBorder="1" applyAlignment="1">
      <alignment horizontal="center" vertical="center"/>
    </xf>
    <xf numFmtId="4" fontId="79" fillId="9" borderId="53" xfId="1" applyNumberFormat="1" applyFont="1" applyFill="1" applyBorder="1" applyAlignment="1">
      <alignment vertical="center"/>
    </xf>
    <xf numFmtId="49" fontId="77" fillId="9" borderId="54" xfId="0" applyNumberFormat="1" applyFont="1" applyFill="1" applyBorder="1" applyAlignment="1">
      <alignment horizontal="center" vertical="center"/>
    </xf>
    <xf numFmtId="49" fontId="77" fillId="9" borderId="55" xfId="0" applyNumberFormat="1" applyFont="1" applyFill="1" applyBorder="1" applyAlignment="1">
      <alignment horizontal="center" vertical="center"/>
    </xf>
    <xf numFmtId="49" fontId="78" fillId="9" borderId="56" xfId="0" applyNumberFormat="1" applyFont="1" applyFill="1" applyBorder="1" applyAlignment="1">
      <alignment horizontal="center" vertical="center"/>
    </xf>
    <xf numFmtId="49" fontId="78" fillId="9" borderId="55" xfId="0" applyNumberFormat="1" applyFont="1" applyFill="1" applyBorder="1" applyAlignment="1">
      <alignment horizontal="center" vertical="center"/>
    </xf>
    <xf numFmtId="49" fontId="67" fillId="9" borderId="55" xfId="0" applyNumberFormat="1" applyFont="1" applyFill="1" applyBorder="1" applyAlignment="1">
      <alignment horizontal="center" vertical="center"/>
    </xf>
    <xf numFmtId="49" fontId="79" fillId="9" borderId="55" xfId="1" applyNumberFormat="1" applyFont="1" applyFill="1" applyBorder="1" applyAlignment="1">
      <alignment horizontal="center" vertical="center"/>
    </xf>
    <xf numFmtId="4" fontId="79" fillId="9" borderId="55" xfId="1" applyNumberFormat="1" applyFont="1" applyFill="1" applyBorder="1" applyAlignment="1">
      <alignment vertical="center"/>
    </xf>
    <xf numFmtId="0" fontId="8" fillId="7" borderId="57" xfId="1" applyFont="1" applyFill="1" applyBorder="1" applyAlignment="1">
      <alignment horizontal="right" vertical="center" wrapText="1"/>
    </xf>
    <xf numFmtId="0" fontId="7" fillId="7" borderId="11" xfId="1" applyFont="1" applyFill="1" applyBorder="1" applyAlignment="1">
      <alignment vertical="center" wrapText="1"/>
    </xf>
    <xf numFmtId="0" fontId="7" fillId="7" borderId="10" xfId="1" applyFont="1" applyFill="1" applyBorder="1" applyAlignment="1">
      <alignment vertical="center" wrapText="1"/>
    </xf>
    <xf numFmtId="0" fontId="22" fillId="7" borderId="49" xfId="1" applyFont="1" applyFill="1" applyBorder="1" applyAlignment="1">
      <alignment horizontal="right" vertical="center" wrapText="1"/>
    </xf>
    <xf numFmtId="49" fontId="77" fillId="9" borderId="58" xfId="0" applyNumberFormat="1" applyFont="1" applyFill="1" applyBorder="1" applyAlignment="1">
      <alignment horizontal="center" vertical="center"/>
    </xf>
    <xf numFmtId="49" fontId="77" fillId="9" borderId="56" xfId="0" applyNumberFormat="1" applyFont="1" applyFill="1" applyBorder="1" applyAlignment="1">
      <alignment horizontal="center" vertical="center"/>
    </xf>
    <xf numFmtId="49" fontId="67" fillId="9" borderId="56" xfId="0" applyNumberFormat="1" applyFont="1" applyFill="1" applyBorder="1" applyAlignment="1">
      <alignment horizontal="center" vertical="center"/>
    </xf>
    <xf numFmtId="49" fontId="79" fillId="9" borderId="56" xfId="1" applyNumberFormat="1" applyFont="1" applyFill="1" applyBorder="1" applyAlignment="1">
      <alignment horizontal="center" vertical="center"/>
    </xf>
    <xf numFmtId="4" fontId="79" fillId="9" borderId="56" xfId="1" applyNumberFormat="1" applyFont="1" applyFill="1" applyBorder="1" applyAlignment="1">
      <alignment vertical="center"/>
    </xf>
    <xf numFmtId="0" fontId="40" fillId="9" borderId="0" xfId="2" applyFont="1" applyFill="1" applyAlignment="1">
      <alignment vertical="center"/>
    </xf>
    <xf numFmtId="0" fontId="24" fillId="9" borderId="0" xfId="2" applyFill="1" applyAlignment="1">
      <alignment vertical="center"/>
    </xf>
    <xf numFmtId="164" fontId="36" fillId="9" borderId="0" xfId="2" applyNumberFormat="1" applyFont="1" applyFill="1" applyAlignment="1">
      <alignment vertical="center"/>
    </xf>
    <xf numFmtId="0" fontId="0" fillId="9" borderId="0" xfId="0" applyFill="1"/>
    <xf numFmtId="0" fontId="1" fillId="9" borderId="0" xfId="1" applyFill="1" applyAlignment="1">
      <alignment vertical="center"/>
    </xf>
    <xf numFmtId="0" fontId="1" fillId="9" borderId="0" xfId="1" applyFill="1"/>
    <xf numFmtId="4" fontId="67" fillId="9" borderId="53" xfId="1" applyNumberFormat="1" applyFont="1" applyFill="1" applyBorder="1" applyAlignment="1">
      <alignment vertical="center"/>
    </xf>
    <xf numFmtId="0" fontId="55" fillId="9" borderId="59" xfId="2" applyFont="1" applyFill="1" applyBorder="1" applyAlignment="1">
      <alignment vertical="center"/>
    </xf>
    <xf numFmtId="0" fontId="54" fillId="9" borderId="59" xfId="2" applyFont="1" applyFill="1" applyBorder="1" applyAlignment="1">
      <alignment vertical="center"/>
    </xf>
    <xf numFmtId="0" fontId="80" fillId="9" borderId="59" xfId="2" applyFont="1" applyFill="1" applyBorder="1" applyAlignment="1">
      <alignment vertical="center"/>
    </xf>
    <xf numFmtId="164" fontId="36" fillId="10" borderId="26" xfId="2" applyNumberFormat="1" applyFont="1" applyFill="1" applyBorder="1" applyAlignment="1">
      <alignment vertical="center"/>
    </xf>
    <xf numFmtId="0" fontId="40" fillId="9" borderId="0" xfId="2" applyFont="1" applyFill="1" applyAlignment="1">
      <alignment horizontal="justify" vertical="center"/>
    </xf>
    <xf numFmtId="164" fontId="43" fillId="9" borderId="0" xfId="2" applyNumberFormat="1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164" fontId="81" fillId="0" borderId="0" xfId="0" applyNumberFormat="1" applyFont="1" applyFill="1" applyAlignment="1" applyProtection="1">
      <alignment vertical="center"/>
    </xf>
    <xf numFmtId="0" fontId="82" fillId="0" borderId="0" xfId="0" applyFont="1" applyFill="1" applyAlignment="1" applyProtection="1">
      <alignment vertical="center"/>
    </xf>
    <xf numFmtId="164" fontId="81" fillId="11" borderId="0" xfId="0" applyNumberFormat="1" applyFont="1" applyFill="1" applyAlignment="1" applyProtection="1">
      <alignment vertical="center"/>
    </xf>
    <xf numFmtId="164" fontId="81" fillId="11" borderId="0" xfId="0" applyNumberFormat="1" applyFont="1" applyFill="1" applyProtection="1"/>
    <xf numFmtId="0" fontId="7" fillId="2" borderId="2" xfId="1" applyFont="1" applyFill="1" applyBorder="1" applyAlignment="1">
      <alignment horizontal="right" vertical="center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4" fillId="2" borderId="2" xfId="1" applyNumberFormat="1" applyFont="1" applyFill="1" applyBorder="1" applyAlignment="1">
      <alignment horizontal="right" vertical="center" wrapText="1"/>
    </xf>
    <xf numFmtId="164" fontId="13" fillId="9" borderId="60" xfId="1" applyNumberFormat="1" applyFont="1" applyFill="1" applyBorder="1" applyAlignment="1">
      <alignment horizontal="right" vertical="center" wrapText="1"/>
    </xf>
    <xf numFmtId="0" fontId="7" fillId="7" borderId="60" xfId="1" applyFont="1" applyFill="1" applyBorder="1" applyAlignment="1">
      <alignment horizontal="right" vertical="center" wrapText="1"/>
    </xf>
    <xf numFmtId="164" fontId="14" fillId="7" borderId="60" xfId="1" applyNumberFormat="1" applyFont="1" applyFill="1" applyBorder="1" applyAlignment="1">
      <alignment horizontal="right" vertical="center" wrapText="1"/>
    </xf>
    <xf numFmtId="49" fontId="78" fillId="9" borderId="52" xfId="0" applyNumberFormat="1" applyFont="1" applyFill="1" applyBorder="1" applyAlignment="1">
      <alignment horizontal="center" vertical="center"/>
    </xf>
    <xf numFmtId="49" fontId="78" fillId="9" borderId="61" xfId="0" applyNumberFormat="1" applyFont="1" applyFill="1" applyBorder="1" applyAlignment="1">
      <alignment horizontal="center" vertical="center"/>
    </xf>
    <xf numFmtId="49" fontId="58" fillId="9" borderId="62" xfId="10" applyNumberFormat="1" applyFont="1" applyFill="1" applyBorder="1"/>
    <xf numFmtId="49" fontId="58" fillId="9" borderId="63" xfId="10" applyNumberFormat="1" applyFont="1" applyFill="1" applyBorder="1"/>
    <xf numFmtId="49" fontId="79" fillId="9" borderId="52" xfId="1" applyNumberFormat="1" applyFont="1" applyFill="1" applyBorder="1" applyAlignment="1">
      <alignment horizontal="center" vertical="center"/>
    </xf>
    <xf numFmtId="4" fontId="79" fillId="9" borderId="52" xfId="1" applyNumberFormat="1" applyFont="1" applyFill="1" applyBorder="1" applyAlignment="1">
      <alignment vertical="center"/>
    </xf>
    <xf numFmtId="49" fontId="58" fillId="9" borderId="64" xfId="10" applyNumberFormat="1" applyFont="1" applyFill="1" applyBorder="1"/>
    <xf numFmtId="49" fontId="78" fillId="9" borderId="65" xfId="0" applyNumberFormat="1" applyFont="1" applyFill="1" applyBorder="1" applyAlignment="1">
      <alignment horizontal="center" vertical="center"/>
    </xf>
    <xf numFmtId="49" fontId="78" fillId="9" borderId="66" xfId="0" applyNumberFormat="1" applyFont="1" applyFill="1" applyBorder="1" applyAlignment="1">
      <alignment horizontal="center" vertical="center"/>
    </xf>
    <xf numFmtId="49" fontId="58" fillId="9" borderId="67" xfId="10" applyNumberFormat="1" applyFont="1" applyFill="1" applyBorder="1"/>
    <xf numFmtId="49" fontId="79" fillId="9" borderId="65" xfId="1" applyNumberFormat="1" applyFont="1" applyFill="1" applyBorder="1" applyAlignment="1">
      <alignment horizontal="center" vertical="center"/>
    </xf>
    <xf numFmtId="4" fontId="79" fillId="9" borderId="65" xfId="1" applyNumberFormat="1" applyFont="1" applyFill="1" applyBorder="1" applyAlignment="1">
      <alignment vertical="center"/>
    </xf>
    <xf numFmtId="49" fontId="58" fillId="9" borderId="68" xfId="10" applyNumberFormat="1" applyFont="1" applyFill="1" applyBorder="1"/>
    <xf numFmtId="0" fontId="79" fillId="9" borderId="69" xfId="1" applyFont="1" applyFill="1" applyBorder="1" applyAlignment="1">
      <alignment vertical="center"/>
    </xf>
    <xf numFmtId="0" fontId="79" fillId="9" borderId="70" xfId="1" applyFont="1" applyFill="1" applyBorder="1" applyAlignment="1">
      <alignment vertical="center"/>
    </xf>
    <xf numFmtId="0" fontId="82" fillId="9" borderId="0" xfId="0" applyFont="1" applyFill="1" applyAlignment="1" applyProtection="1">
      <alignment vertical="center"/>
    </xf>
    <xf numFmtId="0" fontId="0" fillId="9" borderId="0" xfId="0" applyFill="1" applyAlignment="1" applyProtection="1">
      <alignment vertical="center"/>
    </xf>
    <xf numFmtId="164" fontId="81" fillId="9" borderId="0" xfId="0" applyNumberFormat="1" applyFont="1" applyFill="1" applyAlignment="1" applyProtection="1">
      <alignment vertical="center"/>
    </xf>
    <xf numFmtId="0" fontId="76" fillId="9" borderId="0" xfId="0" applyFont="1" applyFill="1" applyAlignment="1">
      <alignment horizontal="right"/>
    </xf>
    <xf numFmtId="0" fontId="79" fillId="9" borderId="21" xfId="1" applyFont="1" applyFill="1" applyBorder="1" applyAlignment="1">
      <alignment vertical="center"/>
    </xf>
    <xf numFmtId="49" fontId="58" fillId="9" borderId="71" xfId="10" applyNumberFormat="1" applyFont="1" applyFill="1" applyBorder="1"/>
    <xf numFmtId="49" fontId="59" fillId="9" borderId="64" xfId="10" applyNumberFormat="1" applyFont="1" applyFill="1" applyBorder="1"/>
    <xf numFmtId="49" fontId="70" fillId="9" borderId="0" xfId="0" applyNumberFormat="1" applyFont="1" applyFill="1" applyBorder="1" applyAlignment="1">
      <alignment vertical="center"/>
    </xf>
    <xf numFmtId="49" fontId="69" fillId="9" borderId="0" xfId="0" applyNumberFormat="1" applyFont="1" applyFill="1" applyAlignment="1">
      <alignment horizontal="center" vertical="center"/>
    </xf>
    <xf numFmtId="49" fontId="69" fillId="9" borderId="0" xfId="4" applyNumberFormat="1" applyFont="1" applyFill="1" applyAlignment="1">
      <alignment horizontal="center" vertical="center"/>
    </xf>
    <xf numFmtId="4" fontId="69" fillId="9" borderId="0" xfId="4" applyNumberFormat="1" applyFont="1" applyFill="1" applyAlignment="1">
      <alignment vertical="center"/>
    </xf>
    <xf numFmtId="0" fontId="69" fillId="9" borderId="0" xfId="4" applyFont="1" applyFill="1" applyAlignment="1">
      <alignment vertical="center"/>
    </xf>
    <xf numFmtId="0" fontId="1" fillId="0" borderId="0" xfId="4"/>
    <xf numFmtId="49" fontId="74" fillId="8" borderId="18" xfId="4" applyNumberFormat="1" applyFont="1" applyFill="1" applyBorder="1" applyAlignment="1">
      <alignment horizontal="center" vertical="center"/>
    </xf>
    <xf numFmtId="4" fontId="74" fillId="8" borderId="18" xfId="4" applyNumberFormat="1" applyFont="1" applyFill="1" applyBorder="1" applyAlignment="1">
      <alignment horizontal="center" vertical="center"/>
    </xf>
    <xf numFmtId="0" fontId="74" fillId="8" borderId="19" xfId="4" applyFont="1" applyFill="1" applyBorder="1" applyAlignment="1">
      <alignment vertical="center"/>
    </xf>
    <xf numFmtId="49" fontId="67" fillId="9" borderId="52" xfId="0" applyNumberFormat="1" applyFont="1" applyFill="1" applyBorder="1" applyAlignment="1">
      <alignment horizontal="center" vertical="center"/>
    </xf>
    <xf numFmtId="49" fontId="79" fillId="9" borderId="52" xfId="4" applyNumberFormat="1" applyFont="1" applyFill="1" applyBorder="1" applyAlignment="1">
      <alignment horizontal="center" vertical="center"/>
    </xf>
    <xf numFmtId="4" fontId="79" fillId="9" borderId="52" xfId="4" applyNumberFormat="1" applyFont="1" applyFill="1" applyBorder="1" applyAlignment="1">
      <alignment vertical="center"/>
    </xf>
    <xf numFmtId="0" fontId="79" fillId="9" borderId="72" xfId="4" applyFont="1" applyFill="1" applyBorder="1" applyAlignment="1">
      <alignment vertical="center"/>
    </xf>
    <xf numFmtId="49" fontId="79" fillId="9" borderId="55" xfId="4" applyNumberFormat="1" applyFont="1" applyFill="1" applyBorder="1" applyAlignment="1">
      <alignment horizontal="center" vertical="center"/>
    </xf>
    <xf numFmtId="4" fontId="79" fillId="9" borderId="55" xfId="4" applyNumberFormat="1" applyFont="1" applyFill="1" applyBorder="1" applyAlignment="1">
      <alignment vertical="center"/>
    </xf>
    <xf numFmtId="0" fontId="25" fillId="0" borderId="0" xfId="4" applyFont="1" applyAlignment="1">
      <alignment horizontal="center"/>
    </xf>
    <xf numFmtId="4" fontId="75" fillId="8" borderId="18" xfId="4" applyNumberFormat="1" applyFont="1" applyFill="1" applyBorder="1" applyAlignment="1">
      <alignment vertical="center"/>
    </xf>
    <xf numFmtId="0" fontId="75" fillId="8" borderId="19" xfId="4" applyFont="1" applyFill="1" applyBorder="1" applyAlignment="1">
      <alignment vertical="center"/>
    </xf>
    <xf numFmtId="0" fontId="7" fillId="7" borderId="0" xfId="1" applyFont="1" applyFill="1" applyBorder="1" applyAlignment="1">
      <alignment horizontal="right" vertical="center" wrapText="1"/>
    </xf>
    <xf numFmtId="0" fontId="8" fillId="7" borderId="0" xfId="1" applyFont="1" applyFill="1" applyBorder="1" applyAlignment="1">
      <alignment horizontal="right" vertical="center" wrapText="1"/>
    </xf>
    <xf numFmtId="49" fontId="22" fillId="7" borderId="60" xfId="1" applyNumberFormat="1" applyFont="1" applyFill="1" applyBorder="1" applyAlignment="1">
      <alignment horizontal="right" vertical="center" wrapText="1"/>
    </xf>
    <xf numFmtId="165" fontId="7" fillId="4" borderId="22" xfId="1" applyNumberFormat="1" applyFont="1" applyFill="1" applyBorder="1" applyAlignment="1">
      <alignment horizontal="right" vertical="center"/>
    </xf>
    <xf numFmtId="165" fontId="7" fillId="4" borderId="73" xfId="1" applyNumberFormat="1" applyFont="1" applyFill="1" applyBorder="1" applyAlignment="1">
      <alignment horizontal="right" vertical="center"/>
    </xf>
    <xf numFmtId="165" fontId="7" fillId="4" borderId="4" xfId="1" applyNumberFormat="1" applyFont="1" applyFill="1" applyBorder="1" applyAlignment="1">
      <alignment horizontal="right" vertical="center"/>
    </xf>
    <xf numFmtId="165" fontId="7" fillId="3" borderId="13" xfId="1" applyNumberFormat="1" applyFont="1" applyFill="1" applyBorder="1" applyAlignment="1">
      <alignment horizontal="right" vertical="center"/>
    </xf>
    <xf numFmtId="165" fontId="7" fillId="4" borderId="74" xfId="1" applyNumberFormat="1" applyFont="1" applyFill="1" applyBorder="1" applyAlignment="1">
      <alignment horizontal="right" vertical="center"/>
    </xf>
    <xf numFmtId="49" fontId="22" fillId="7" borderId="75" xfId="1" applyNumberFormat="1" applyFont="1" applyFill="1" applyBorder="1" applyAlignment="1">
      <alignment horizontal="right" vertical="center" wrapText="1"/>
    </xf>
    <xf numFmtId="0" fontId="7" fillId="7" borderId="76" xfId="1" applyFont="1" applyFill="1" applyBorder="1" applyAlignment="1">
      <alignment horizontal="right" vertical="center" wrapText="1"/>
    </xf>
    <xf numFmtId="0" fontId="8" fillId="7" borderId="76" xfId="1" applyFont="1" applyFill="1" applyBorder="1" applyAlignment="1">
      <alignment horizontal="right" vertical="center" wrapText="1"/>
    </xf>
    <xf numFmtId="165" fontId="7" fillId="4" borderId="77" xfId="1" applyNumberFormat="1" applyFont="1" applyFill="1" applyBorder="1" applyAlignment="1">
      <alignment horizontal="right" vertical="center"/>
    </xf>
    <xf numFmtId="165" fontId="7" fillId="4" borderId="78" xfId="1" applyNumberFormat="1" applyFont="1" applyFill="1" applyBorder="1" applyAlignment="1">
      <alignment horizontal="right" vertical="center"/>
    </xf>
    <xf numFmtId="165" fontId="7" fillId="4" borderId="79" xfId="1" applyNumberFormat="1" applyFont="1" applyFill="1" applyBorder="1" applyAlignment="1">
      <alignment horizontal="right" vertical="center"/>
    </xf>
    <xf numFmtId="165" fontId="7" fillId="4" borderId="80" xfId="1" applyNumberFormat="1" applyFont="1" applyFill="1" applyBorder="1" applyAlignment="1">
      <alignment horizontal="right" vertical="center"/>
    </xf>
    <xf numFmtId="0" fontId="22" fillId="7" borderId="81" xfId="1" applyFont="1" applyFill="1" applyBorder="1" applyAlignment="1">
      <alignment horizontal="right" vertical="center" wrapText="1"/>
    </xf>
    <xf numFmtId="0" fontId="7" fillId="7" borderId="81" xfId="1" applyFont="1" applyFill="1" applyBorder="1" applyAlignment="1">
      <alignment horizontal="right" vertical="center" wrapText="1"/>
    </xf>
    <xf numFmtId="0" fontId="8" fillId="7" borderId="81" xfId="1" applyFont="1" applyFill="1" applyBorder="1" applyAlignment="1">
      <alignment horizontal="right" vertical="center" wrapText="1"/>
    </xf>
    <xf numFmtId="0" fontId="22" fillId="7" borderId="82" xfId="1" applyFont="1" applyFill="1" applyBorder="1" applyAlignment="1">
      <alignment horizontal="right" vertical="center" wrapText="1"/>
    </xf>
    <xf numFmtId="0" fontId="7" fillId="7" borderId="82" xfId="1" applyFont="1" applyFill="1" applyBorder="1" applyAlignment="1">
      <alignment horizontal="right" vertical="center" wrapText="1"/>
    </xf>
    <xf numFmtId="0" fontId="8" fillId="7" borderId="82" xfId="1" applyFont="1" applyFill="1" applyBorder="1" applyAlignment="1">
      <alignment horizontal="right" vertical="center" wrapText="1"/>
    </xf>
    <xf numFmtId="49" fontId="61" fillId="7" borderId="47" xfId="1" applyNumberFormat="1" applyFont="1" applyFill="1" applyBorder="1" applyAlignment="1">
      <alignment horizontal="right" vertical="center" wrapText="1"/>
    </xf>
    <xf numFmtId="165" fontId="7" fillId="3" borderId="83" xfId="1" applyNumberFormat="1" applyFont="1" applyFill="1" applyBorder="1" applyAlignment="1">
      <alignment horizontal="right" vertical="center"/>
    </xf>
    <xf numFmtId="49" fontId="73" fillId="8" borderId="17" xfId="0" applyNumberFormat="1" applyFont="1" applyFill="1" applyBorder="1" applyAlignment="1">
      <alignment horizontal="left" vertical="center"/>
    </xf>
    <xf numFmtId="49" fontId="73" fillId="8" borderId="18" xfId="0" applyNumberFormat="1" applyFont="1" applyFill="1" applyBorder="1" applyAlignment="1">
      <alignment horizontal="left" vertical="center"/>
    </xf>
    <xf numFmtId="49" fontId="73" fillId="8" borderId="84" xfId="0" applyNumberFormat="1" applyFont="1" applyFill="1" applyBorder="1" applyAlignment="1">
      <alignment horizontal="left" vertical="center"/>
    </xf>
    <xf numFmtId="49" fontId="73" fillId="8" borderId="85" xfId="0" applyNumberFormat="1" applyFont="1" applyFill="1" applyBorder="1" applyAlignment="1">
      <alignment horizontal="left" vertical="center"/>
    </xf>
    <xf numFmtId="49" fontId="73" fillId="8" borderId="86" xfId="0" applyNumberFormat="1" applyFont="1" applyFill="1" applyBorder="1" applyAlignment="1">
      <alignment horizontal="left" vertical="center"/>
    </xf>
    <xf numFmtId="0" fontId="37" fillId="0" borderId="0" xfId="2" applyFont="1" applyBorder="1" applyAlignment="1">
      <alignment horizontal="justify" vertical="center"/>
    </xf>
    <xf numFmtId="0" fontId="56" fillId="0" borderId="0" xfId="2" applyFont="1" applyBorder="1" applyAlignment="1">
      <alignment horizontal="justify" vertical="center"/>
    </xf>
    <xf numFmtId="0" fontId="40" fillId="0" borderId="0" xfId="2" applyFont="1" applyBorder="1" applyAlignment="1">
      <alignment horizontal="justify" vertical="center"/>
    </xf>
    <xf numFmtId="0" fontId="40" fillId="9" borderId="0" xfId="2" applyFont="1" applyFill="1" applyBorder="1" applyAlignment="1">
      <alignment horizontal="justify" vertical="center"/>
    </xf>
    <xf numFmtId="0" fontId="40" fillId="9" borderId="26" xfId="2" applyFont="1" applyFill="1" applyBorder="1" applyAlignment="1">
      <alignment horizontal="justify" vertical="center"/>
    </xf>
    <xf numFmtId="0" fontId="37" fillId="9" borderId="0" xfId="2" applyFont="1" applyFill="1" applyBorder="1" applyAlignment="1">
      <alignment horizontal="justify" vertical="center"/>
    </xf>
    <xf numFmtId="0" fontId="47" fillId="6" borderId="27" xfId="2" applyFont="1" applyFill="1" applyBorder="1" applyAlignment="1">
      <alignment horizontal="left" vertical="center" wrapText="1"/>
    </xf>
    <xf numFmtId="0" fontId="40" fillId="0" borderId="26" xfId="2" applyFont="1" applyBorder="1" applyAlignment="1">
      <alignment horizontal="justify" vertical="center"/>
    </xf>
    <xf numFmtId="0" fontId="82" fillId="0" borderId="0" xfId="0" applyFont="1" applyFill="1" applyAlignment="1" applyProtection="1">
      <alignment horizontal="justify"/>
    </xf>
    <xf numFmtId="0" fontId="40" fillId="5" borderId="26" xfId="2" applyFont="1" applyFill="1" applyBorder="1" applyAlignment="1">
      <alignment horizontal="justify" vertical="center"/>
    </xf>
    <xf numFmtId="0" fontId="44" fillId="6" borderId="27" xfId="2" applyFont="1" applyFill="1" applyBorder="1" applyAlignment="1">
      <alignment horizontal="left" vertical="center" wrapText="1"/>
    </xf>
    <xf numFmtId="0" fontId="47" fillId="5" borderId="36" xfId="2" applyFont="1" applyFill="1" applyBorder="1" applyAlignment="1">
      <alignment horizontal="left" vertical="center"/>
    </xf>
    <xf numFmtId="0" fontId="47" fillId="5" borderId="37" xfId="2" applyFont="1" applyFill="1" applyBorder="1" applyAlignment="1">
      <alignment horizontal="left" vertical="center"/>
    </xf>
    <xf numFmtId="0" fontId="53" fillId="0" borderId="0" xfId="2" applyFont="1" applyBorder="1" applyAlignment="1">
      <alignment horizontal="left" vertical="center"/>
    </xf>
    <xf numFmtId="0" fontId="56" fillId="9" borderId="0" xfId="2" applyFont="1" applyFill="1" applyBorder="1" applyAlignment="1">
      <alignment horizontal="justify" vertical="center"/>
    </xf>
    <xf numFmtId="164" fontId="31" fillId="0" borderId="0" xfId="2" applyNumberFormat="1" applyFont="1" applyAlignment="1">
      <alignment horizontal="right" vertical="center"/>
    </xf>
    <xf numFmtId="0" fontId="47" fillId="5" borderId="28" xfId="2" applyFont="1" applyFill="1" applyBorder="1" applyAlignment="1">
      <alignment horizontal="left" vertical="center" wrapText="1"/>
    </xf>
    <xf numFmtId="0" fontId="47" fillId="5" borderId="29" xfId="2" applyFont="1" applyFill="1" applyBorder="1" applyAlignment="1">
      <alignment horizontal="left" vertical="center" wrapText="1"/>
    </xf>
    <xf numFmtId="0" fontId="47" fillId="6" borderId="27" xfId="2" applyFont="1" applyFill="1" applyBorder="1" applyAlignment="1">
      <alignment horizontal="left" vertical="center"/>
    </xf>
    <xf numFmtId="0" fontId="21" fillId="7" borderId="83" xfId="1" applyFont="1" applyFill="1" applyBorder="1" applyAlignment="1">
      <alignment vertical="center"/>
    </xf>
    <xf numFmtId="0" fontId="62" fillId="7" borderId="83" xfId="1" applyFont="1" applyFill="1" applyBorder="1" applyAlignment="1">
      <alignment vertical="center"/>
    </xf>
    <xf numFmtId="0" fontId="20" fillId="7" borderId="83" xfId="1" applyFont="1" applyFill="1" applyBorder="1" applyAlignment="1">
      <alignment vertical="center"/>
    </xf>
    <xf numFmtId="0" fontId="20" fillId="7" borderId="87" xfId="1" applyFont="1" applyFill="1" applyBorder="1" applyAlignment="1">
      <alignment vertical="center"/>
    </xf>
    <xf numFmtId="0" fontId="8" fillId="2" borderId="24" xfId="1" applyFont="1" applyFill="1" applyBorder="1" applyAlignment="1">
      <alignment horizontal="center" vertical="center" wrapText="1"/>
    </xf>
    <xf numFmtId="0" fontId="8" fillId="2" borderId="88" xfId="1" applyFont="1" applyFill="1" applyBorder="1" applyAlignment="1">
      <alignment horizontal="center" vertical="center" wrapText="1"/>
    </xf>
    <xf numFmtId="0" fontId="8" fillId="2" borderId="89" xfId="1" applyFont="1" applyFill="1" applyBorder="1" applyAlignment="1">
      <alignment horizontal="center" vertical="center" wrapText="1"/>
    </xf>
    <xf numFmtId="0" fontId="8" fillId="2" borderId="94" xfId="1" applyFont="1" applyFill="1" applyBorder="1" applyAlignment="1">
      <alignment horizontal="center" vertical="center" wrapText="1"/>
    </xf>
    <xf numFmtId="0" fontId="8" fillId="2" borderId="95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7" fillId="2" borderId="90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1" fillId="0" borderId="91" xfId="1" applyFont="1" applyBorder="1" applyAlignment="1">
      <alignment horizontal="center" vertical="center" wrapText="1"/>
    </xf>
    <xf numFmtId="0" fontId="12" fillId="0" borderId="92" xfId="1" applyFont="1" applyBorder="1" applyAlignment="1">
      <alignment horizontal="left" vertical="center" wrapText="1"/>
    </xf>
    <xf numFmtId="0" fontId="12" fillId="0" borderId="93" xfId="1" applyFont="1" applyBorder="1" applyAlignment="1">
      <alignment horizontal="left" vertical="center" wrapText="1"/>
    </xf>
    <xf numFmtId="0" fontId="11" fillId="0" borderId="9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1" fillId="2" borderId="97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18" fillId="0" borderId="98" xfId="1" applyFont="1" applyBorder="1" applyAlignment="1">
      <alignment vertical="center"/>
    </xf>
    <xf numFmtId="0" fontId="19" fillId="0" borderId="97" xfId="1" applyFont="1" applyBorder="1" applyAlignment="1">
      <alignment horizontal="center" vertical="center"/>
    </xf>
    <xf numFmtId="0" fontId="17" fillId="2" borderId="90" xfId="1" applyFont="1" applyFill="1" applyBorder="1" applyAlignment="1">
      <alignment horizontal="center" vertical="center" wrapText="1"/>
    </xf>
    <xf numFmtId="0" fontId="17" fillId="2" borderId="99" xfId="1" applyFont="1" applyFill="1" applyBorder="1" applyAlignment="1">
      <alignment horizontal="center" vertical="center" wrapText="1"/>
    </xf>
    <xf numFmtId="0" fontId="7" fillId="2" borderId="90" xfId="1" applyFont="1" applyFill="1" applyBorder="1" applyAlignment="1">
      <alignment horizontal="center" vertical="center" textRotation="90" wrapText="1"/>
    </xf>
    <xf numFmtId="0" fontId="8" fillId="2" borderId="3" xfId="1" applyFont="1" applyFill="1" applyBorder="1" applyAlignment="1">
      <alignment horizontal="center" vertical="center" wrapText="1"/>
    </xf>
    <xf numFmtId="0" fontId="8" fillId="7" borderId="57" xfId="1" applyFont="1" applyFill="1" applyBorder="1" applyAlignment="1">
      <alignment horizontal="right" vertical="center" wrapText="1"/>
    </xf>
    <xf numFmtId="0" fontId="7" fillId="2" borderId="47" xfId="1" applyFont="1" applyFill="1" applyBorder="1" applyAlignment="1">
      <alignment horizontal="left" vertical="center" wrapText="1"/>
    </xf>
    <xf numFmtId="0" fontId="7" fillId="2" borderId="22" xfId="1" applyFont="1" applyFill="1" applyBorder="1" applyAlignment="1">
      <alignment horizontal="left" vertical="center" wrapText="1"/>
    </xf>
    <xf numFmtId="0" fontId="7" fillId="2" borderId="89" xfId="1" applyFont="1" applyFill="1" applyBorder="1" applyAlignment="1">
      <alignment horizontal="left" vertical="center" wrapText="1"/>
    </xf>
    <xf numFmtId="0" fontId="7" fillId="2" borderId="100" xfId="1" applyFont="1" applyFill="1" applyBorder="1" applyAlignment="1">
      <alignment horizontal="center" vertical="center" textRotation="94" wrapText="1"/>
    </xf>
    <xf numFmtId="0" fontId="7" fillId="2" borderId="91" xfId="1" applyFont="1" applyFill="1" applyBorder="1" applyAlignment="1">
      <alignment horizontal="center" vertical="center" textRotation="94" wrapText="1"/>
    </xf>
    <xf numFmtId="0" fontId="7" fillId="2" borderId="82" xfId="1" applyFont="1" applyFill="1" applyBorder="1" applyAlignment="1">
      <alignment horizontal="center" vertical="center" textRotation="94" wrapText="1"/>
    </xf>
    <xf numFmtId="0" fontId="8" fillId="2" borderId="24" xfId="1" applyFont="1" applyFill="1" applyBorder="1" applyAlignment="1">
      <alignment horizontal="left" vertical="center" wrapText="1"/>
    </xf>
    <xf numFmtId="165" fontId="11" fillId="0" borderId="97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8" fillId="2" borderId="101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 vertical="center" wrapText="1"/>
    </xf>
    <xf numFmtId="0" fontId="20" fillId="2" borderId="100" xfId="1" applyFont="1" applyFill="1" applyBorder="1" applyAlignment="1">
      <alignment horizontal="center" vertical="center" wrapText="1"/>
    </xf>
    <xf numFmtId="0" fontId="20" fillId="2" borderId="91" xfId="1" applyFont="1" applyFill="1" applyBorder="1" applyAlignment="1">
      <alignment horizontal="center" vertical="center" wrapText="1"/>
    </xf>
    <xf numFmtId="0" fontId="20" fillId="2" borderId="82" xfId="1" applyFont="1" applyFill="1" applyBorder="1" applyAlignment="1">
      <alignment horizontal="center" vertical="center" wrapText="1"/>
    </xf>
    <xf numFmtId="0" fontId="17" fillId="2" borderId="90" xfId="1" applyFont="1" applyFill="1" applyBorder="1" applyAlignment="1">
      <alignment horizontal="center" vertical="center" textRotation="90" wrapText="1"/>
    </xf>
    <xf numFmtId="0" fontId="17" fillId="0" borderId="0" xfId="1" applyFont="1" applyBorder="1" applyAlignment="1">
      <alignment vertical="center"/>
    </xf>
    <xf numFmtId="0" fontId="13" fillId="0" borderId="102" xfId="1" applyFont="1" applyBorder="1" applyAlignment="1">
      <alignment horizontal="left" vertical="center"/>
    </xf>
    <xf numFmtId="0" fontId="13" fillId="0" borderId="48" xfId="1" applyFont="1" applyBorder="1" applyAlignment="1">
      <alignment horizontal="left" vertical="center"/>
    </xf>
    <xf numFmtId="0" fontId="20" fillId="2" borderId="47" xfId="1" applyFont="1" applyFill="1" applyBorder="1" applyAlignment="1">
      <alignment horizontal="center" vertical="center" textRotation="90" wrapText="1"/>
    </xf>
    <xf numFmtId="0" fontId="20" fillId="2" borderId="22" xfId="1" applyFont="1" applyFill="1" applyBorder="1" applyAlignment="1">
      <alignment horizontal="center" vertical="center" textRotation="90" wrapText="1"/>
    </xf>
    <xf numFmtId="0" fontId="20" fillId="2" borderId="89" xfId="1" applyFont="1" applyFill="1" applyBorder="1" applyAlignment="1">
      <alignment horizontal="center" vertical="center" textRotation="90" wrapText="1"/>
    </xf>
    <xf numFmtId="0" fontId="8" fillId="7" borderId="103" xfId="1" applyFont="1" applyFill="1" applyBorder="1" applyAlignment="1">
      <alignment horizontal="right" vertical="center" wrapText="1"/>
    </xf>
    <xf numFmtId="0" fontId="8" fillId="7" borderId="94" xfId="1" applyFont="1" applyFill="1" applyBorder="1" applyAlignment="1">
      <alignment vertical="center"/>
    </xf>
  </cellXfs>
  <cellStyles count="12">
    <cellStyle name="Excel Built-in Normal" xfId="1"/>
    <cellStyle name="Excel Built-in Normal 1" xfId="2"/>
    <cellStyle name="Excel Built-in Normal 2" xfId="3"/>
    <cellStyle name="Excel Built-in Normal 3" xfId="4"/>
    <cellStyle name="Header" xfId="5"/>
    <cellStyle name="Header 2" xfId="6"/>
    <cellStyle name="Normální" xfId="0" builtinId="0"/>
    <cellStyle name="Normální 2" xfId="7"/>
    <cellStyle name="normální 3" xfId="8"/>
    <cellStyle name="Normální 4" xfId="9"/>
    <cellStyle name="Normální 4 2" xfId="10"/>
    <cellStyle name="normální 5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DEADA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43" workbookViewId="0">
      <selection activeCell="N50" sqref="N50"/>
    </sheetView>
  </sheetViews>
  <sheetFormatPr defaultColWidth="8.7109375" defaultRowHeight="15" x14ac:dyDescent="0.25"/>
  <cols>
    <col min="1" max="1" width="3.7109375" style="44" customWidth="1"/>
    <col min="2" max="2" width="3.7109375" style="38" customWidth="1"/>
    <col min="3" max="3" width="2.28515625" style="38" customWidth="1"/>
    <col min="4" max="4" width="2.7109375" style="38" customWidth="1"/>
    <col min="5" max="5" width="2.42578125" style="38" customWidth="1"/>
    <col min="6" max="6" width="7.7109375" style="38" customWidth="1"/>
    <col min="7" max="7" width="5.7109375" style="39" customWidth="1"/>
    <col min="8" max="8" width="3.7109375" style="39" customWidth="1"/>
    <col min="9" max="9" width="9.7109375" style="39" customWidth="1"/>
    <col min="10" max="11" width="5.7109375" style="39" customWidth="1"/>
    <col min="12" max="13" width="11.7109375" style="40" customWidth="1"/>
    <col min="14" max="14" width="68.42578125" style="41" customWidth="1"/>
    <col min="15" max="16384" width="8.7109375" style="1"/>
  </cols>
  <sheetData>
    <row r="1" spans="1:14" ht="15" customHeight="1" x14ac:dyDescent="0.25"/>
    <row r="2" spans="1:14" ht="9.75" customHeight="1" x14ac:dyDescent="0.25"/>
    <row r="3" spans="1:14" ht="21" x14ac:dyDescent="0.25">
      <c r="A3" s="36" t="s">
        <v>58</v>
      </c>
      <c r="B3" s="37"/>
      <c r="C3" s="37"/>
      <c r="D3" s="37"/>
    </row>
    <row r="4" spans="1:14" s="50" customFormat="1" ht="15.75" customHeight="1" thickBot="1" x14ac:dyDescent="0.3">
      <c r="A4" s="45" t="s">
        <v>138</v>
      </c>
      <c r="B4" s="43"/>
      <c r="C4" s="43"/>
      <c r="D4" s="43"/>
      <c r="E4" s="43"/>
      <c r="F4" s="43"/>
      <c r="G4" s="46"/>
      <c r="H4" s="46"/>
      <c r="I4" s="46"/>
      <c r="J4" s="46"/>
      <c r="K4" s="46"/>
      <c r="L4" s="47"/>
      <c r="M4" s="47"/>
      <c r="N4" s="48"/>
    </row>
    <row r="5" spans="1:14" ht="15.75" customHeight="1" thickBot="1" x14ac:dyDescent="0.3">
      <c r="A5" s="51" t="s">
        <v>48</v>
      </c>
      <c r="B5" s="52" t="s">
        <v>49</v>
      </c>
      <c r="C5" s="52" t="s">
        <v>50</v>
      </c>
      <c r="D5" s="52" t="s">
        <v>51</v>
      </c>
      <c r="E5" s="52" t="s">
        <v>52</v>
      </c>
      <c r="F5" s="53" t="s">
        <v>32</v>
      </c>
      <c r="G5" s="54" t="s">
        <v>33</v>
      </c>
      <c r="H5" s="54" t="s">
        <v>53</v>
      </c>
      <c r="I5" s="54" t="s">
        <v>1</v>
      </c>
      <c r="J5" s="54" t="s">
        <v>54</v>
      </c>
      <c r="K5" s="54" t="s">
        <v>55</v>
      </c>
      <c r="L5" s="55" t="s">
        <v>34</v>
      </c>
      <c r="M5" s="55" t="s">
        <v>35</v>
      </c>
      <c r="N5" s="56" t="s">
        <v>36</v>
      </c>
    </row>
    <row r="6" spans="1:14" ht="14.1" customHeight="1" x14ac:dyDescent="0.25">
      <c r="A6" s="125" t="s">
        <v>64</v>
      </c>
      <c r="B6" s="126" t="s">
        <v>64</v>
      </c>
      <c r="C6" s="172"/>
      <c r="D6" s="172">
        <v>231</v>
      </c>
      <c r="E6" s="173"/>
      <c r="F6" s="174" t="s">
        <v>37</v>
      </c>
      <c r="G6" s="175" t="s">
        <v>38</v>
      </c>
      <c r="H6" s="176">
        <v>0</v>
      </c>
      <c r="I6" s="176" t="s">
        <v>109</v>
      </c>
      <c r="J6" s="176">
        <v>0</v>
      </c>
      <c r="K6" s="176">
        <v>0</v>
      </c>
      <c r="L6" s="177">
        <v>45000</v>
      </c>
      <c r="M6" s="177">
        <v>0</v>
      </c>
      <c r="N6" s="178" t="s">
        <v>115</v>
      </c>
    </row>
    <row r="7" spans="1:14" ht="14.1" customHeight="1" x14ac:dyDescent="0.25">
      <c r="A7" s="131" t="s">
        <v>64</v>
      </c>
      <c r="B7" s="132" t="s">
        <v>64</v>
      </c>
      <c r="C7" s="172"/>
      <c r="D7" s="172">
        <v>231</v>
      </c>
      <c r="E7" s="173"/>
      <c r="F7" s="175" t="s">
        <v>39</v>
      </c>
      <c r="G7" s="175" t="s">
        <v>40</v>
      </c>
      <c r="H7" s="176">
        <v>0</v>
      </c>
      <c r="I7" s="176" t="s">
        <v>109</v>
      </c>
      <c r="J7" s="176">
        <v>0</v>
      </c>
      <c r="K7" s="176">
        <v>0</v>
      </c>
      <c r="L7" s="177"/>
      <c r="M7" s="177">
        <v>33582</v>
      </c>
      <c r="N7" s="178" t="s">
        <v>41</v>
      </c>
    </row>
    <row r="8" spans="1:14" ht="14.1" customHeight="1" x14ac:dyDescent="0.25">
      <c r="A8" s="131" t="s">
        <v>64</v>
      </c>
      <c r="B8" s="132" t="s">
        <v>64</v>
      </c>
      <c r="C8" s="172"/>
      <c r="D8" s="172">
        <v>231</v>
      </c>
      <c r="E8" s="173"/>
      <c r="F8" s="175" t="s">
        <v>39</v>
      </c>
      <c r="G8" s="175" t="s">
        <v>42</v>
      </c>
      <c r="H8" s="176">
        <v>0</v>
      </c>
      <c r="I8" s="176" t="s">
        <v>109</v>
      </c>
      <c r="J8" s="176">
        <v>0</v>
      </c>
      <c r="K8" s="176">
        <v>0</v>
      </c>
      <c r="L8" s="177"/>
      <c r="M8" s="177">
        <v>8394</v>
      </c>
      <c r="N8" s="178" t="s">
        <v>90</v>
      </c>
    </row>
    <row r="9" spans="1:14" ht="14.1" customHeight="1" thickBot="1" x14ac:dyDescent="0.3">
      <c r="A9" s="142" t="s">
        <v>64</v>
      </c>
      <c r="B9" s="143" t="s">
        <v>64</v>
      </c>
      <c r="C9" s="179"/>
      <c r="D9" s="179">
        <v>231</v>
      </c>
      <c r="E9" s="180"/>
      <c r="F9" s="181" t="s">
        <v>39</v>
      </c>
      <c r="G9" s="181" t="s">
        <v>43</v>
      </c>
      <c r="H9" s="182">
        <v>0</v>
      </c>
      <c r="I9" s="182" t="s">
        <v>109</v>
      </c>
      <c r="J9" s="182">
        <v>0</v>
      </c>
      <c r="K9" s="182">
        <v>0</v>
      </c>
      <c r="L9" s="183"/>
      <c r="M9" s="183">
        <v>3024</v>
      </c>
      <c r="N9" s="184" t="s">
        <v>44</v>
      </c>
    </row>
    <row r="10" spans="1:14" s="74" customFormat="1" ht="14.1" customHeight="1" thickBot="1" x14ac:dyDescent="0.25">
      <c r="A10" s="237" t="s">
        <v>23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9"/>
      <c r="L10" s="71">
        <f>SUM(L6:L9)</f>
        <v>45000</v>
      </c>
      <c r="M10" s="71">
        <f>SUM(M6:M9)</f>
        <v>45000</v>
      </c>
      <c r="N10" s="72"/>
    </row>
    <row r="11" spans="1:14" ht="5.0999999999999996" customHeight="1" x14ac:dyDescent="0.25">
      <c r="A11" s="42"/>
      <c r="B11" s="37"/>
      <c r="C11" s="37"/>
      <c r="D11" s="37"/>
    </row>
    <row r="12" spans="1:14" s="50" customFormat="1" ht="15.75" customHeight="1" thickBot="1" x14ac:dyDescent="0.3">
      <c r="A12" s="45" t="s">
        <v>139</v>
      </c>
      <c r="B12" s="43"/>
      <c r="C12" s="43"/>
      <c r="D12" s="43"/>
      <c r="E12" s="43"/>
      <c r="F12" s="43"/>
      <c r="G12" s="46"/>
      <c r="H12" s="46"/>
      <c r="I12" s="46"/>
      <c r="J12" s="46"/>
      <c r="K12" s="46"/>
      <c r="L12" s="47"/>
      <c r="M12" s="47"/>
      <c r="N12" s="48"/>
    </row>
    <row r="13" spans="1:14" ht="15.75" customHeight="1" thickBot="1" x14ac:dyDescent="0.3">
      <c r="A13" s="51" t="s">
        <v>48</v>
      </c>
      <c r="B13" s="52" t="s">
        <v>49</v>
      </c>
      <c r="C13" s="52" t="s">
        <v>50</v>
      </c>
      <c r="D13" s="52" t="s">
        <v>51</v>
      </c>
      <c r="E13" s="52" t="s">
        <v>52</v>
      </c>
      <c r="F13" s="53" t="s">
        <v>32</v>
      </c>
      <c r="G13" s="54" t="s">
        <v>33</v>
      </c>
      <c r="H13" s="54" t="s">
        <v>53</v>
      </c>
      <c r="I13" s="54" t="s">
        <v>1</v>
      </c>
      <c r="J13" s="54" t="s">
        <v>54</v>
      </c>
      <c r="K13" s="54" t="s">
        <v>55</v>
      </c>
      <c r="L13" s="55" t="s">
        <v>34</v>
      </c>
      <c r="M13" s="55" t="s">
        <v>35</v>
      </c>
      <c r="N13" s="56" t="s">
        <v>36</v>
      </c>
    </row>
    <row r="14" spans="1:14" ht="14.1" customHeight="1" x14ac:dyDescent="0.25">
      <c r="A14" s="125" t="s">
        <v>64</v>
      </c>
      <c r="B14" s="126" t="s">
        <v>64</v>
      </c>
      <c r="C14" s="172"/>
      <c r="D14" s="172">
        <v>231</v>
      </c>
      <c r="E14" s="173"/>
      <c r="F14" s="192" t="s">
        <v>37</v>
      </c>
      <c r="G14" s="175" t="s">
        <v>38</v>
      </c>
      <c r="H14" s="176">
        <v>0</v>
      </c>
      <c r="I14" s="176" t="s">
        <v>140</v>
      </c>
      <c r="J14" s="176">
        <v>0</v>
      </c>
      <c r="K14" s="176">
        <v>0</v>
      </c>
      <c r="L14" s="177">
        <v>1371413.79</v>
      </c>
      <c r="M14" s="177">
        <v>0</v>
      </c>
      <c r="N14" s="193" t="s">
        <v>142</v>
      </c>
    </row>
    <row r="15" spans="1:14" ht="14.1" customHeight="1" x14ac:dyDescent="0.25">
      <c r="A15" s="125" t="s">
        <v>64</v>
      </c>
      <c r="B15" s="126" t="s">
        <v>64</v>
      </c>
      <c r="C15" s="172"/>
      <c r="D15" s="172">
        <v>231</v>
      </c>
      <c r="E15" s="173"/>
      <c r="F15" s="181" t="s">
        <v>37</v>
      </c>
      <c r="G15" s="175" t="s">
        <v>38</v>
      </c>
      <c r="H15" s="176" t="s">
        <v>57</v>
      </c>
      <c r="I15" s="176" t="s">
        <v>141</v>
      </c>
      <c r="J15" s="176" t="s">
        <v>57</v>
      </c>
      <c r="K15" s="176" t="s">
        <v>57</v>
      </c>
      <c r="L15" s="177">
        <v>242014.21</v>
      </c>
      <c r="M15" s="177">
        <v>0</v>
      </c>
      <c r="N15" s="193" t="s">
        <v>143</v>
      </c>
    </row>
    <row r="16" spans="1:14" ht="14.1" customHeight="1" x14ac:dyDescent="0.25">
      <c r="A16" s="131" t="s">
        <v>64</v>
      </c>
      <c r="B16" s="132" t="s">
        <v>64</v>
      </c>
      <c r="C16" s="172"/>
      <c r="D16" s="172">
        <v>231</v>
      </c>
      <c r="E16" s="173"/>
      <c r="F16" s="175" t="s">
        <v>144</v>
      </c>
      <c r="G16" s="175" t="s">
        <v>145</v>
      </c>
      <c r="H16" s="176">
        <v>0</v>
      </c>
      <c r="I16" s="176" t="s">
        <v>140</v>
      </c>
      <c r="J16" s="176">
        <v>0</v>
      </c>
      <c r="K16" s="176">
        <v>0</v>
      </c>
      <c r="L16" s="177"/>
      <c r="M16" s="177">
        <v>1371413.79</v>
      </c>
      <c r="N16" s="193" t="s">
        <v>142</v>
      </c>
    </row>
    <row r="17" spans="1:14" ht="14.1" customHeight="1" thickBot="1" x14ac:dyDescent="0.3">
      <c r="A17" s="142" t="s">
        <v>64</v>
      </c>
      <c r="B17" s="143" t="s">
        <v>64</v>
      </c>
      <c r="C17" s="179"/>
      <c r="D17" s="179">
        <v>231</v>
      </c>
      <c r="E17" s="180"/>
      <c r="F17" s="181" t="s">
        <v>144</v>
      </c>
      <c r="G17" s="181" t="s">
        <v>145</v>
      </c>
      <c r="H17" s="182">
        <v>0</v>
      </c>
      <c r="I17" s="176" t="s">
        <v>141</v>
      </c>
      <c r="J17" s="182">
        <v>0</v>
      </c>
      <c r="K17" s="182">
        <v>0</v>
      </c>
      <c r="L17" s="183"/>
      <c r="M17" s="183">
        <v>242014.21</v>
      </c>
      <c r="N17" s="193" t="s">
        <v>143</v>
      </c>
    </row>
    <row r="18" spans="1:14" s="74" customFormat="1" ht="14.1" customHeight="1" thickBot="1" x14ac:dyDescent="0.25">
      <c r="A18" s="237" t="s">
        <v>23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  <c r="L18" s="71">
        <f>SUM(L14:L17)</f>
        <v>1613428</v>
      </c>
      <c r="M18" s="71">
        <f>SUM(M14:M17)</f>
        <v>1613428</v>
      </c>
      <c r="N18" s="72"/>
    </row>
    <row r="19" spans="1:14" ht="5.0999999999999996" customHeight="1" x14ac:dyDescent="0.25">
      <c r="A19" s="42"/>
      <c r="B19" s="37"/>
      <c r="C19" s="37"/>
      <c r="D19" s="37"/>
    </row>
    <row r="20" spans="1:14" s="199" customFormat="1" ht="14.1" customHeight="1" thickBot="1" x14ac:dyDescent="0.3">
      <c r="A20" s="194" t="s">
        <v>165</v>
      </c>
      <c r="B20" s="195"/>
      <c r="C20" s="195"/>
      <c r="D20" s="195"/>
      <c r="E20" s="195"/>
      <c r="F20" s="195"/>
      <c r="G20" s="196"/>
      <c r="H20" s="196"/>
      <c r="I20" s="196"/>
      <c r="J20" s="196"/>
      <c r="K20" s="196"/>
      <c r="L20" s="197"/>
      <c r="M20" s="197"/>
      <c r="N20" s="198"/>
    </row>
    <row r="21" spans="1:14" s="199" customFormat="1" ht="14.1" customHeight="1" thickBot="1" x14ac:dyDescent="0.3">
      <c r="A21" s="51" t="s">
        <v>48</v>
      </c>
      <c r="B21" s="52" t="s">
        <v>49</v>
      </c>
      <c r="C21" s="52" t="s">
        <v>50</v>
      </c>
      <c r="D21" s="52" t="s">
        <v>51</v>
      </c>
      <c r="E21" s="52" t="s">
        <v>52</v>
      </c>
      <c r="F21" s="53" t="s">
        <v>32</v>
      </c>
      <c r="G21" s="200" t="s">
        <v>33</v>
      </c>
      <c r="H21" s="200" t="s">
        <v>53</v>
      </c>
      <c r="I21" s="200" t="s">
        <v>1</v>
      </c>
      <c r="J21" s="200" t="s">
        <v>54</v>
      </c>
      <c r="K21" s="200" t="s">
        <v>55</v>
      </c>
      <c r="L21" s="201" t="s">
        <v>34</v>
      </c>
      <c r="M21" s="201" t="s">
        <v>35</v>
      </c>
      <c r="N21" s="202" t="s">
        <v>36</v>
      </c>
    </row>
    <row r="22" spans="1:14" s="199" customFormat="1" ht="14.1" customHeight="1" x14ac:dyDescent="0.25">
      <c r="A22" s="125" t="s">
        <v>64</v>
      </c>
      <c r="B22" s="126" t="s">
        <v>64</v>
      </c>
      <c r="C22" s="172"/>
      <c r="D22" s="172">
        <v>231</v>
      </c>
      <c r="E22" s="172"/>
      <c r="F22" s="203" t="s">
        <v>37</v>
      </c>
      <c r="G22" s="204" t="s">
        <v>146</v>
      </c>
      <c r="H22" s="204" t="s">
        <v>57</v>
      </c>
      <c r="I22" s="204" t="s">
        <v>164</v>
      </c>
      <c r="J22" s="204" t="s">
        <v>57</v>
      </c>
      <c r="K22" s="204" t="s">
        <v>57</v>
      </c>
      <c r="L22" s="205">
        <v>145000</v>
      </c>
      <c r="M22" s="205">
        <v>0</v>
      </c>
      <c r="N22" s="206" t="s">
        <v>154</v>
      </c>
    </row>
    <row r="23" spans="1:14" s="199" customFormat="1" ht="14.1" customHeight="1" x14ac:dyDescent="0.25">
      <c r="A23" s="125" t="s">
        <v>64</v>
      </c>
      <c r="B23" s="126" t="s">
        <v>64</v>
      </c>
      <c r="C23" s="172"/>
      <c r="D23" s="172">
        <v>231</v>
      </c>
      <c r="E23" s="172"/>
      <c r="F23" s="203" t="s">
        <v>153</v>
      </c>
      <c r="G23" s="204" t="s">
        <v>147</v>
      </c>
      <c r="H23" s="204" t="s">
        <v>57</v>
      </c>
      <c r="I23" s="204" t="s">
        <v>164</v>
      </c>
      <c r="J23" s="204" t="s">
        <v>57</v>
      </c>
      <c r="K23" s="204" t="s">
        <v>57</v>
      </c>
      <c r="L23" s="205">
        <v>0</v>
      </c>
      <c r="M23" s="205">
        <v>10000</v>
      </c>
      <c r="N23" s="206" t="s">
        <v>155</v>
      </c>
    </row>
    <row r="24" spans="1:14" s="199" customFormat="1" ht="14.1" customHeight="1" x14ac:dyDescent="0.25">
      <c r="A24" s="125" t="s">
        <v>64</v>
      </c>
      <c r="B24" s="126" t="s">
        <v>64</v>
      </c>
      <c r="C24" s="172"/>
      <c r="D24" s="172">
        <v>231</v>
      </c>
      <c r="E24" s="172"/>
      <c r="F24" s="203" t="s">
        <v>153</v>
      </c>
      <c r="G24" s="204" t="s">
        <v>148</v>
      </c>
      <c r="H24" s="204" t="s">
        <v>57</v>
      </c>
      <c r="I24" s="204" t="s">
        <v>164</v>
      </c>
      <c r="J24" s="204" t="s">
        <v>57</v>
      </c>
      <c r="K24" s="204" t="s">
        <v>57</v>
      </c>
      <c r="L24" s="205">
        <v>0</v>
      </c>
      <c r="M24" s="205">
        <v>66200</v>
      </c>
      <c r="N24" s="206" t="s">
        <v>156</v>
      </c>
    </row>
    <row r="25" spans="1:14" s="199" customFormat="1" ht="14.1" customHeight="1" x14ac:dyDescent="0.25">
      <c r="A25" s="125" t="s">
        <v>64</v>
      </c>
      <c r="B25" s="126" t="s">
        <v>64</v>
      </c>
      <c r="C25" s="172"/>
      <c r="D25" s="172">
        <v>231</v>
      </c>
      <c r="E25" s="172"/>
      <c r="F25" s="203" t="s">
        <v>153</v>
      </c>
      <c r="G25" s="204" t="s">
        <v>149</v>
      </c>
      <c r="H25" s="204" t="s">
        <v>57</v>
      </c>
      <c r="I25" s="204" t="s">
        <v>164</v>
      </c>
      <c r="J25" s="204" t="s">
        <v>57</v>
      </c>
      <c r="K25" s="204" t="s">
        <v>57</v>
      </c>
      <c r="L25" s="205">
        <v>0</v>
      </c>
      <c r="M25" s="205">
        <v>3500</v>
      </c>
      <c r="N25" s="206" t="s">
        <v>157</v>
      </c>
    </row>
    <row r="26" spans="1:14" s="199" customFormat="1" ht="14.1" customHeight="1" x14ac:dyDescent="0.25">
      <c r="A26" s="125" t="s">
        <v>64</v>
      </c>
      <c r="B26" s="126" t="s">
        <v>64</v>
      </c>
      <c r="C26" s="172"/>
      <c r="D26" s="172">
        <v>231</v>
      </c>
      <c r="E26" s="172"/>
      <c r="F26" s="203" t="s">
        <v>153</v>
      </c>
      <c r="G26" s="204" t="s">
        <v>45</v>
      </c>
      <c r="H26" s="204" t="s">
        <v>57</v>
      </c>
      <c r="I26" s="204" t="s">
        <v>164</v>
      </c>
      <c r="J26" s="204" t="s">
        <v>57</v>
      </c>
      <c r="K26" s="204" t="s">
        <v>57</v>
      </c>
      <c r="L26" s="205">
        <v>0</v>
      </c>
      <c r="M26" s="205">
        <v>30000</v>
      </c>
      <c r="N26" s="206" t="s">
        <v>158</v>
      </c>
    </row>
    <row r="27" spans="1:14" s="199" customFormat="1" ht="14.1" customHeight="1" x14ac:dyDescent="0.25">
      <c r="A27" s="125" t="s">
        <v>64</v>
      </c>
      <c r="B27" s="126" t="s">
        <v>64</v>
      </c>
      <c r="C27" s="172"/>
      <c r="D27" s="172">
        <v>231</v>
      </c>
      <c r="E27" s="172"/>
      <c r="F27" s="203" t="s">
        <v>153</v>
      </c>
      <c r="G27" s="204" t="s">
        <v>150</v>
      </c>
      <c r="H27" s="204" t="s">
        <v>57</v>
      </c>
      <c r="I27" s="204" t="s">
        <v>164</v>
      </c>
      <c r="J27" s="204" t="s">
        <v>57</v>
      </c>
      <c r="K27" s="204" t="s">
        <v>57</v>
      </c>
      <c r="L27" s="205">
        <v>0</v>
      </c>
      <c r="M27" s="205">
        <v>12000</v>
      </c>
      <c r="N27" s="206" t="s">
        <v>159</v>
      </c>
    </row>
    <row r="28" spans="1:14" s="199" customFormat="1" ht="14.1" customHeight="1" x14ac:dyDescent="0.25">
      <c r="A28" s="125" t="s">
        <v>64</v>
      </c>
      <c r="B28" s="126" t="s">
        <v>64</v>
      </c>
      <c r="C28" s="172"/>
      <c r="D28" s="172">
        <v>231</v>
      </c>
      <c r="E28" s="172"/>
      <c r="F28" s="203" t="s">
        <v>153</v>
      </c>
      <c r="G28" s="204" t="s">
        <v>151</v>
      </c>
      <c r="H28" s="204" t="s">
        <v>57</v>
      </c>
      <c r="I28" s="204" t="s">
        <v>164</v>
      </c>
      <c r="J28" s="204" t="s">
        <v>57</v>
      </c>
      <c r="K28" s="204" t="s">
        <v>57</v>
      </c>
      <c r="L28" s="205">
        <v>0</v>
      </c>
      <c r="M28" s="205">
        <v>3000</v>
      </c>
      <c r="N28" s="206" t="s">
        <v>160</v>
      </c>
    </row>
    <row r="29" spans="1:14" s="199" customFormat="1" ht="14.1" customHeight="1" x14ac:dyDescent="0.25">
      <c r="A29" s="125" t="s">
        <v>64</v>
      </c>
      <c r="B29" s="126" t="s">
        <v>64</v>
      </c>
      <c r="C29" s="172"/>
      <c r="D29" s="172">
        <v>231</v>
      </c>
      <c r="E29" s="172"/>
      <c r="F29" s="203" t="s">
        <v>153</v>
      </c>
      <c r="G29" s="204" t="s">
        <v>152</v>
      </c>
      <c r="H29" s="204" t="s">
        <v>57</v>
      </c>
      <c r="I29" s="204" t="s">
        <v>164</v>
      </c>
      <c r="J29" s="204" t="s">
        <v>57</v>
      </c>
      <c r="K29" s="204" t="s">
        <v>57</v>
      </c>
      <c r="L29" s="205">
        <v>0</v>
      </c>
      <c r="M29" s="205">
        <v>3000</v>
      </c>
      <c r="N29" s="206" t="s">
        <v>161</v>
      </c>
    </row>
    <row r="30" spans="1:14" s="199" customFormat="1" x14ac:dyDescent="0.25">
      <c r="A30" s="125" t="s">
        <v>64</v>
      </c>
      <c r="B30" s="126" t="s">
        <v>64</v>
      </c>
      <c r="C30" s="172"/>
      <c r="D30" s="172">
        <v>231</v>
      </c>
      <c r="E30" s="172"/>
      <c r="F30" s="203" t="s">
        <v>153</v>
      </c>
      <c r="G30" s="204" t="s">
        <v>110</v>
      </c>
      <c r="H30" s="204" t="s">
        <v>57</v>
      </c>
      <c r="I30" s="204" t="s">
        <v>164</v>
      </c>
      <c r="J30" s="204" t="s">
        <v>57</v>
      </c>
      <c r="K30" s="204" t="s">
        <v>57</v>
      </c>
      <c r="L30" s="205">
        <v>0</v>
      </c>
      <c r="M30" s="205">
        <v>5576</v>
      </c>
      <c r="N30" s="206" t="s">
        <v>162</v>
      </c>
    </row>
    <row r="31" spans="1:14" s="209" customFormat="1" ht="15.75" thickBot="1" x14ac:dyDescent="0.3">
      <c r="A31" s="131" t="s">
        <v>64</v>
      </c>
      <c r="B31" s="132" t="s">
        <v>64</v>
      </c>
      <c r="C31" s="134"/>
      <c r="D31" s="134">
        <v>231</v>
      </c>
      <c r="E31" s="172"/>
      <c r="F31" s="135" t="s">
        <v>153</v>
      </c>
      <c r="G31" s="204" t="s">
        <v>47</v>
      </c>
      <c r="H31" s="207" t="s">
        <v>57</v>
      </c>
      <c r="I31" s="207" t="s">
        <v>164</v>
      </c>
      <c r="J31" s="207" t="s">
        <v>57</v>
      </c>
      <c r="K31" s="207" t="s">
        <v>57</v>
      </c>
      <c r="L31" s="208">
        <v>0</v>
      </c>
      <c r="M31" s="205">
        <v>11724</v>
      </c>
      <c r="N31" s="206" t="s">
        <v>163</v>
      </c>
    </row>
    <row r="32" spans="1:14" s="199" customFormat="1" ht="14.1" customHeight="1" thickBot="1" x14ac:dyDescent="0.3">
      <c r="A32" s="237" t="s">
        <v>23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  <c r="L32" s="210">
        <f>SUM(L22:L31)</f>
        <v>145000</v>
      </c>
      <c r="M32" s="210">
        <f>SUM(M22:M31)</f>
        <v>145000</v>
      </c>
      <c r="N32" s="211"/>
    </row>
    <row r="33" spans="1:14" ht="5.0999999999999996" customHeight="1" x14ac:dyDescent="0.25">
      <c r="A33" s="42"/>
      <c r="B33" s="37"/>
      <c r="C33" s="37"/>
      <c r="D33" s="37"/>
    </row>
    <row r="34" spans="1:14" s="50" customFormat="1" ht="15.75" customHeight="1" thickBot="1" x14ac:dyDescent="0.3">
      <c r="A34" s="45" t="s">
        <v>166</v>
      </c>
      <c r="B34" s="43"/>
      <c r="C34" s="43"/>
      <c r="D34" s="43"/>
      <c r="E34" s="43"/>
      <c r="F34" s="43"/>
      <c r="G34" s="46"/>
      <c r="H34" s="46"/>
      <c r="I34" s="46"/>
      <c r="J34" s="46"/>
      <c r="K34" s="46"/>
      <c r="L34" s="47"/>
      <c r="M34" s="47"/>
      <c r="N34" s="48"/>
    </row>
    <row r="35" spans="1:14" ht="15.75" customHeight="1" thickBot="1" x14ac:dyDescent="0.3">
      <c r="A35" s="51" t="s">
        <v>48</v>
      </c>
      <c r="B35" s="52" t="s">
        <v>49</v>
      </c>
      <c r="C35" s="52" t="s">
        <v>50</v>
      </c>
      <c r="D35" s="52" t="s">
        <v>51</v>
      </c>
      <c r="E35" s="52" t="s">
        <v>52</v>
      </c>
      <c r="F35" s="53" t="s">
        <v>32</v>
      </c>
      <c r="G35" s="54" t="s">
        <v>33</v>
      </c>
      <c r="H35" s="54" t="s">
        <v>53</v>
      </c>
      <c r="I35" s="54" t="s">
        <v>1</v>
      </c>
      <c r="J35" s="54" t="s">
        <v>54</v>
      </c>
      <c r="K35" s="54" t="s">
        <v>55</v>
      </c>
      <c r="L35" s="55" t="s">
        <v>34</v>
      </c>
      <c r="M35" s="55" t="s">
        <v>35</v>
      </c>
      <c r="N35" s="56" t="s">
        <v>36</v>
      </c>
    </row>
    <row r="36" spans="1:14" ht="14.1" customHeight="1" x14ac:dyDescent="0.25">
      <c r="A36" s="125" t="s">
        <v>64</v>
      </c>
      <c r="B36" s="126" t="s">
        <v>64</v>
      </c>
      <c r="C36" s="172"/>
      <c r="D36" s="172">
        <v>231</v>
      </c>
      <c r="E36" s="173"/>
      <c r="F36" s="192" t="s">
        <v>37</v>
      </c>
      <c r="G36" s="175" t="s">
        <v>38</v>
      </c>
      <c r="H36" s="176">
        <v>0</v>
      </c>
      <c r="I36" s="176" t="s">
        <v>167</v>
      </c>
      <c r="J36" s="176">
        <v>0</v>
      </c>
      <c r="K36" s="176">
        <v>0</v>
      </c>
      <c r="L36" s="177">
        <v>150000</v>
      </c>
      <c r="M36" s="177">
        <v>0</v>
      </c>
      <c r="N36" s="193" t="s">
        <v>168</v>
      </c>
    </row>
    <row r="37" spans="1:14" ht="14.1" customHeight="1" thickBot="1" x14ac:dyDescent="0.3">
      <c r="A37" s="142" t="s">
        <v>64</v>
      </c>
      <c r="B37" s="143" t="s">
        <v>64</v>
      </c>
      <c r="C37" s="179"/>
      <c r="D37" s="179">
        <v>231</v>
      </c>
      <c r="E37" s="180"/>
      <c r="F37" s="181" t="s">
        <v>144</v>
      </c>
      <c r="G37" s="181" t="s">
        <v>145</v>
      </c>
      <c r="H37" s="182">
        <v>0</v>
      </c>
      <c r="I37" s="176" t="s">
        <v>167</v>
      </c>
      <c r="J37" s="182">
        <v>0</v>
      </c>
      <c r="K37" s="182">
        <v>0</v>
      </c>
      <c r="L37" s="183"/>
      <c r="M37" s="183">
        <v>150000</v>
      </c>
      <c r="N37" s="193" t="s">
        <v>168</v>
      </c>
    </row>
    <row r="38" spans="1:14" s="74" customFormat="1" ht="14.1" customHeight="1" thickBot="1" x14ac:dyDescent="0.25">
      <c r="A38" s="237" t="s">
        <v>23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9"/>
      <c r="L38" s="71">
        <f>SUM(L36:L37)</f>
        <v>150000</v>
      </c>
      <c r="M38" s="71">
        <f>SUM(M36:M37)</f>
        <v>150000</v>
      </c>
      <c r="N38" s="72"/>
    </row>
    <row r="39" spans="1:14" ht="9.9499999999999993" customHeight="1" x14ac:dyDescent="0.25">
      <c r="A39" s="42"/>
      <c r="B39" s="37"/>
      <c r="C39" s="37"/>
      <c r="D39" s="37"/>
    </row>
    <row r="40" spans="1:14" ht="9.9499999999999993" customHeight="1" x14ac:dyDescent="0.25">
      <c r="A40" s="42"/>
      <c r="B40" s="37"/>
      <c r="C40" s="37"/>
      <c r="D40" s="37"/>
    </row>
    <row r="41" spans="1:14" ht="21.75" thickBot="1" x14ac:dyDescent="0.3">
      <c r="A41" s="36" t="s">
        <v>59</v>
      </c>
      <c r="B41" s="37"/>
      <c r="C41" s="37"/>
      <c r="D41" s="37"/>
    </row>
    <row r="42" spans="1:14" s="57" customFormat="1" ht="15.75" thickBot="1" x14ac:dyDescent="0.3">
      <c r="A42" s="51" t="s">
        <v>48</v>
      </c>
      <c r="B42" s="52" t="s">
        <v>49</v>
      </c>
      <c r="C42" s="58" t="s">
        <v>50</v>
      </c>
      <c r="D42" s="58" t="s">
        <v>51</v>
      </c>
      <c r="E42" s="58" t="s">
        <v>52</v>
      </c>
      <c r="F42" s="59" t="s">
        <v>32</v>
      </c>
      <c r="G42" s="60" t="s">
        <v>33</v>
      </c>
      <c r="H42" s="60" t="s">
        <v>53</v>
      </c>
      <c r="I42" s="60" t="s">
        <v>1</v>
      </c>
      <c r="J42" s="60" t="s">
        <v>54</v>
      </c>
      <c r="K42" s="60" t="s">
        <v>55</v>
      </c>
      <c r="L42" s="61" t="s">
        <v>34</v>
      </c>
      <c r="M42" s="61" t="s">
        <v>35</v>
      </c>
      <c r="N42" s="62" t="s">
        <v>36</v>
      </c>
    </row>
    <row r="43" spans="1:14" ht="14.1" customHeight="1" x14ac:dyDescent="0.25">
      <c r="A43" s="125" t="s">
        <v>64</v>
      </c>
      <c r="B43" s="126" t="s">
        <v>64</v>
      </c>
      <c r="C43" s="127"/>
      <c r="D43" s="127" t="s">
        <v>56</v>
      </c>
      <c r="E43" s="127"/>
      <c r="F43" s="128" t="s">
        <v>61</v>
      </c>
      <c r="G43" s="129" t="s">
        <v>47</v>
      </c>
      <c r="H43" s="129" t="s">
        <v>57</v>
      </c>
      <c r="I43" s="129" t="s">
        <v>57</v>
      </c>
      <c r="J43" s="129" t="s">
        <v>57</v>
      </c>
      <c r="K43" s="129" t="s">
        <v>57</v>
      </c>
      <c r="L43" s="130">
        <v>0</v>
      </c>
      <c r="M43" s="153">
        <f>SUM(M45+M47+M49+M50+M51+M52+M53+M54+M55+M56)*-1</f>
        <v>-894745</v>
      </c>
      <c r="N43" s="191" t="s">
        <v>60</v>
      </c>
    </row>
    <row r="44" spans="1:14" ht="14.1" customHeight="1" x14ac:dyDescent="0.25">
      <c r="A44" s="131" t="s">
        <v>64</v>
      </c>
      <c r="B44" s="132" t="s">
        <v>64</v>
      </c>
      <c r="C44" s="134"/>
      <c r="D44" s="134" t="s">
        <v>56</v>
      </c>
      <c r="E44" s="134"/>
      <c r="F44" s="135" t="s">
        <v>61</v>
      </c>
      <c r="G44" s="136" t="s">
        <v>116</v>
      </c>
      <c r="H44" s="136" t="s">
        <v>57</v>
      </c>
      <c r="I44" s="136" t="s">
        <v>57</v>
      </c>
      <c r="J44" s="136" t="s">
        <v>57</v>
      </c>
      <c r="K44" s="136" t="s">
        <v>57</v>
      </c>
      <c r="L44" s="137">
        <v>0</v>
      </c>
      <c r="M44" s="137">
        <f>SUM(M46+M48)*-1</f>
        <v>-31554</v>
      </c>
      <c r="N44" s="185" t="s">
        <v>117</v>
      </c>
    </row>
    <row r="45" spans="1:14" ht="14.1" customHeight="1" x14ac:dyDescent="0.25">
      <c r="A45" s="131" t="s">
        <v>64</v>
      </c>
      <c r="B45" s="132" t="s">
        <v>64</v>
      </c>
      <c r="C45" s="134"/>
      <c r="D45" s="134" t="s">
        <v>56</v>
      </c>
      <c r="E45" s="134"/>
      <c r="F45" s="135" t="s">
        <v>118</v>
      </c>
      <c r="G45" s="136" t="s">
        <v>119</v>
      </c>
      <c r="H45" s="136" t="s">
        <v>57</v>
      </c>
      <c r="I45" s="136" t="s">
        <v>57</v>
      </c>
      <c r="J45" s="136" t="s">
        <v>57</v>
      </c>
      <c r="K45" s="136" t="s">
        <v>57</v>
      </c>
      <c r="L45" s="137">
        <v>0</v>
      </c>
      <c r="M45" s="137">
        <v>749</v>
      </c>
      <c r="N45" s="185" t="s">
        <v>120</v>
      </c>
    </row>
    <row r="46" spans="1:14" ht="14.1" customHeight="1" x14ac:dyDescent="0.25">
      <c r="A46" s="142" t="s">
        <v>64</v>
      </c>
      <c r="B46" s="143" t="s">
        <v>64</v>
      </c>
      <c r="C46" s="134"/>
      <c r="D46" s="134" t="s">
        <v>56</v>
      </c>
      <c r="E46" s="134"/>
      <c r="F46" s="135" t="s">
        <v>121</v>
      </c>
      <c r="G46" s="136" t="s">
        <v>122</v>
      </c>
      <c r="H46" s="136" t="s">
        <v>57</v>
      </c>
      <c r="I46" s="136" t="s">
        <v>57</v>
      </c>
      <c r="J46" s="136" t="s">
        <v>57</v>
      </c>
      <c r="K46" s="136" t="s">
        <v>57</v>
      </c>
      <c r="L46" s="137">
        <v>0</v>
      </c>
      <c r="M46" s="137">
        <v>11554</v>
      </c>
      <c r="N46" s="185" t="s">
        <v>123</v>
      </c>
    </row>
    <row r="47" spans="1:14" ht="14.1" customHeight="1" x14ac:dyDescent="0.25">
      <c r="A47" s="131" t="s">
        <v>64</v>
      </c>
      <c r="B47" s="132" t="s">
        <v>64</v>
      </c>
      <c r="C47" s="134"/>
      <c r="D47" s="134" t="s">
        <v>56</v>
      </c>
      <c r="E47" s="133"/>
      <c r="F47" s="144" t="s">
        <v>124</v>
      </c>
      <c r="G47" s="145" t="s">
        <v>119</v>
      </c>
      <c r="H47" s="136" t="s">
        <v>57</v>
      </c>
      <c r="I47" s="136" t="s">
        <v>57</v>
      </c>
      <c r="J47" s="136" t="s">
        <v>57</v>
      </c>
      <c r="K47" s="136" t="s">
        <v>57</v>
      </c>
      <c r="L47" s="137">
        <v>0</v>
      </c>
      <c r="M47" s="146">
        <v>749</v>
      </c>
      <c r="N47" s="186" t="s">
        <v>130</v>
      </c>
    </row>
    <row r="48" spans="1:14" ht="14.1" customHeight="1" x14ac:dyDescent="0.25">
      <c r="A48" s="142" t="s">
        <v>64</v>
      </c>
      <c r="B48" s="143" t="s">
        <v>64</v>
      </c>
      <c r="C48" s="134"/>
      <c r="D48" s="134" t="s">
        <v>56</v>
      </c>
      <c r="E48" s="133"/>
      <c r="F48" s="144" t="s">
        <v>93</v>
      </c>
      <c r="G48" s="145" t="s">
        <v>122</v>
      </c>
      <c r="H48" s="136" t="s">
        <v>57</v>
      </c>
      <c r="I48" s="136" t="s">
        <v>57</v>
      </c>
      <c r="J48" s="136" t="s">
        <v>57</v>
      </c>
      <c r="K48" s="136" t="s">
        <v>57</v>
      </c>
      <c r="L48" s="137">
        <v>0</v>
      </c>
      <c r="M48" s="146">
        <v>20000</v>
      </c>
      <c r="N48" s="186" t="s">
        <v>125</v>
      </c>
    </row>
    <row r="49" spans="1:14" ht="14.1" customHeight="1" x14ac:dyDescent="0.25">
      <c r="A49" s="131" t="s">
        <v>64</v>
      </c>
      <c r="B49" s="132" t="s">
        <v>64</v>
      </c>
      <c r="C49" s="134"/>
      <c r="D49" s="134" t="s">
        <v>56</v>
      </c>
      <c r="E49" s="133"/>
      <c r="F49" s="144" t="s">
        <v>111</v>
      </c>
      <c r="G49" s="145" t="s">
        <v>114</v>
      </c>
      <c r="H49" s="136" t="s">
        <v>57</v>
      </c>
      <c r="I49" s="136" t="s">
        <v>57</v>
      </c>
      <c r="J49" s="136" t="s">
        <v>57</v>
      </c>
      <c r="K49" s="136" t="s">
        <v>57</v>
      </c>
      <c r="L49" s="137">
        <v>0</v>
      </c>
      <c r="M49" s="146">
        <v>50000</v>
      </c>
      <c r="N49" s="186" t="s">
        <v>126</v>
      </c>
    </row>
    <row r="50" spans="1:14" ht="14.1" customHeight="1" x14ac:dyDescent="0.25">
      <c r="A50" s="131" t="s">
        <v>64</v>
      </c>
      <c r="B50" s="132" t="s">
        <v>64</v>
      </c>
      <c r="C50" s="134"/>
      <c r="D50" s="134" t="s">
        <v>56</v>
      </c>
      <c r="E50" s="133"/>
      <c r="F50" s="144" t="s">
        <v>111</v>
      </c>
      <c r="G50" s="145" t="s">
        <v>46</v>
      </c>
      <c r="H50" s="136" t="s">
        <v>57</v>
      </c>
      <c r="I50" s="136" t="s">
        <v>57</v>
      </c>
      <c r="J50" s="136" t="s">
        <v>57</v>
      </c>
      <c r="K50" s="136" t="s">
        <v>57</v>
      </c>
      <c r="L50" s="137">
        <v>0</v>
      </c>
      <c r="M50" s="146">
        <v>30000</v>
      </c>
      <c r="N50" s="186" t="s">
        <v>127</v>
      </c>
    </row>
    <row r="51" spans="1:14" ht="14.1" customHeight="1" x14ac:dyDescent="0.25">
      <c r="A51" s="142" t="s">
        <v>64</v>
      </c>
      <c r="B51" s="143" t="s">
        <v>64</v>
      </c>
      <c r="C51" s="134"/>
      <c r="D51" s="134" t="s">
        <v>56</v>
      </c>
      <c r="E51" s="133"/>
      <c r="F51" s="144" t="s">
        <v>111</v>
      </c>
      <c r="G51" s="145" t="s">
        <v>92</v>
      </c>
      <c r="H51" s="136" t="s">
        <v>57</v>
      </c>
      <c r="I51" s="136" t="s">
        <v>57</v>
      </c>
      <c r="J51" s="136" t="s">
        <v>57</v>
      </c>
      <c r="K51" s="136" t="s">
        <v>57</v>
      </c>
      <c r="L51" s="137">
        <v>0</v>
      </c>
      <c r="M51" s="146">
        <v>700000</v>
      </c>
      <c r="N51" s="186" t="s">
        <v>128</v>
      </c>
    </row>
    <row r="52" spans="1:14" ht="14.1" customHeight="1" x14ac:dyDescent="0.25">
      <c r="A52" s="131" t="s">
        <v>64</v>
      </c>
      <c r="B52" s="132" t="s">
        <v>64</v>
      </c>
      <c r="C52" s="134"/>
      <c r="D52" s="134" t="s">
        <v>56</v>
      </c>
      <c r="E52" s="133"/>
      <c r="F52" s="144" t="s">
        <v>112</v>
      </c>
      <c r="G52" s="145" t="s">
        <v>92</v>
      </c>
      <c r="H52" s="136" t="s">
        <v>57</v>
      </c>
      <c r="I52" s="136" t="s">
        <v>57</v>
      </c>
      <c r="J52" s="136" t="s">
        <v>57</v>
      </c>
      <c r="K52" s="136" t="s">
        <v>57</v>
      </c>
      <c r="L52" s="137">
        <v>0</v>
      </c>
      <c r="M52" s="146">
        <v>100000</v>
      </c>
      <c r="N52" s="186" t="s">
        <v>113</v>
      </c>
    </row>
    <row r="53" spans="1:14" ht="14.1" customHeight="1" x14ac:dyDescent="0.25">
      <c r="A53" s="131" t="s">
        <v>64</v>
      </c>
      <c r="B53" s="132" t="s">
        <v>64</v>
      </c>
      <c r="C53" s="134"/>
      <c r="D53" s="134" t="s">
        <v>56</v>
      </c>
      <c r="E53" s="133"/>
      <c r="F53" s="144" t="s">
        <v>129</v>
      </c>
      <c r="G53" s="145" t="s">
        <v>119</v>
      </c>
      <c r="H53" s="136" t="s">
        <v>57</v>
      </c>
      <c r="I53" s="136" t="s">
        <v>57</v>
      </c>
      <c r="J53" s="136" t="s">
        <v>57</v>
      </c>
      <c r="K53" s="136" t="s">
        <v>57</v>
      </c>
      <c r="L53" s="137">
        <v>0</v>
      </c>
      <c r="M53" s="146">
        <v>749</v>
      </c>
      <c r="N53" s="186" t="s">
        <v>131</v>
      </c>
    </row>
    <row r="54" spans="1:14" ht="14.1" customHeight="1" x14ac:dyDescent="0.25">
      <c r="A54" s="142" t="s">
        <v>64</v>
      </c>
      <c r="B54" s="143" t="s">
        <v>64</v>
      </c>
      <c r="C54" s="134"/>
      <c r="D54" s="134" t="s">
        <v>56</v>
      </c>
      <c r="E54" s="133"/>
      <c r="F54" s="144" t="s">
        <v>132</v>
      </c>
      <c r="G54" s="145" t="s">
        <v>46</v>
      </c>
      <c r="H54" s="136" t="s">
        <v>57</v>
      </c>
      <c r="I54" s="136" t="s">
        <v>57</v>
      </c>
      <c r="J54" s="136" t="s">
        <v>57</v>
      </c>
      <c r="K54" s="136" t="s">
        <v>57</v>
      </c>
      <c r="L54" s="137">
        <v>0</v>
      </c>
      <c r="M54" s="146">
        <v>6000</v>
      </c>
      <c r="N54" s="186" t="s">
        <v>133</v>
      </c>
    </row>
    <row r="55" spans="1:14" ht="14.1" customHeight="1" x14ac:dyDescent="0.25">
      <c r="A55" s="131" t="s">
        <v>64</v>
      </c>
      <c r="B55" s="132" t="s">
        <v>64</v>
      </c>
      <c r="C55" s="134"/>
      <c r="D55" s="134" t="s">
        <v>56</v>
      </c>
      <c r="E55" s="134"/>
      <c r="F55" s="144" t="s">
        <v>134</v>
      </c>
      <c r="G55" s="145" t="s">
        <v>46</v>
      </c>
      <c r="H55" s="136" t="s">
        <v>57</v>
      </c>
      <c r="I55" s="136" t="s">
        <v>57</v>
      </c>
      <c r="J55" s="136" t="s">
        <v>57</v>
      </c>
      <c r="K55" s="136" t="s">
        <v>57</v>
      </c>
      <c r="L55" s="137">
        <v>0</v>
      </c>
      <c r="M55" s="146">
        <v>5000</v>
      </c>
      <c r="N55" s="186" t="s">
        <v>135</v>
      </c>
    </row>
    <row r="56" spans="1:14" ht="14.1" customHeight="1" thickBot="1" x14ac:dyDescent="0.3">
      <c r="A56" s="142" t="s">
        <v>64</v>
      </c>
      <c r="B56" s="143" t="s">
        <v>64</v>
      </c>
      <c r="C56" s="134"/>
      <c r="D56" s="134" t="s">
        <v>56</v>
      </c>
      <c r="E56" s="134"/>
      <c r="F56" s="144" t="s">
        <v>136</v>
      </c>
      <c r="G56" s="145" t="s">
        <v>119</v>
      </c>
      <c r="H56" s="136" t="s">
        <v>57</v>
      </c>
      <c r="I56" s="136" t="s">
        <v>57</v>
      </c>
      <c r="J56" s="136" t="s">
        <v>57</v>
      </c>
      <c r="K56" s="136" t="s">
        <v>57</v>
      </c>
      <c r="L56" s="137">
        <v>0</v>
      </c>
      <c r="M56" s="146">
        <v>1498</v>
      </c>
      <c r="N56" s="186" t="s">
        <v>137</v>
      </c>
    </row>
    <row r="57" spans="1:14" s="74" customFormat="1" ht="14.1" customHeight="1" thickBot="1" x14ac:dyDescent="0.25">
      <c r="A57" s="235" t="s">
        <v>23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71">
        <f>SUM(L43:L56)</f>
        <v>0</v>
      </c>
      <c r="M57" s="71">
        <f>SUM(M43:M56)</f>
        <v>0</v>
      </c>
      <c r="N57" s="72"/>
    </row>
    <row r="59" spans="1:14" x14ac:dyDescent="0.25">
      <c r="A59" s="124" t="s">
        <v>27</v>
      </c>
    </row>
  </sheetData>
  <sheetProtection selectLockedCells="1" selectUnlockedCells="1"/>
  <mergeCells count="5">
    <mergeCell ref="A57:K57"/>
    <mergeCell ref="A10:K10"/>
    <mergeCell ref="A18:K18"/>
    <mergeCell ref="A32:K32"/>
    <mergeCell ref="A38:K38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CZ00303453&amp;C&amp;"Calibri,Tučné"&amp;14&amp;A/2019&amp;R&amp;"Calibri,Tučné"&amp;11Rok 2019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7" workbookViewId="0">
      <selection activeCell="D51" sqref="D51"/>
    </sheetView>
  </sheetViews>
  <sheetFormatPr defaultColWidth="8.7109375" defaultRowHeight="15" x14ac:dyDescent="0.25"/>
  <cols>
    <col min="1" max="1" width="7.7109375" style="77" customWidth="1"/>
    <col min="2" max="2" width="33.7109375" style="77" customWidth="1"/>
    <col min="3" max="4" width="16.7109375" style="77" customWidth="1"/>
    <col min="5" max="5" width="16.7109375" style="83" customWidth="1"/>
    <col min="6" max="6" width="9.140625" customWidth="1"/>
    <col min="7" max="9" width="8.7109375" style="35"/>
    <col min="10" max="16384" width="8.7109375" style="1"/>
  </cols>
  <sheetData>
    <row r="1" spans="1:9" ht="9.75" customHeight="1" x14ac:dyDescent="0.25">
      <c r="D1" s="255" t="s">
        <v>65</v>
      </c>
      <c r="E1" s="255"/>
    </row>
    <row r="2" spans="1:9" x14ac:dyDescent="0.25">
      <c r="E2" s="78"/>
    </row>
    <row r="3" spans="1:9" ht="20.25" customHeight="1" x14ac:dyDescent="0.25">
      <c r="A3" s="79" t="s">
        <v>66</v>
      </c>
      <c r="B3" s="80"/>
      <c r="C3" s="80"/>
      <c r="D3" s="80"/>
      <c r="E3" s="81"/>
    </row>
    <row r="4" spans="1:9" s="50" customFormat="1" ht="15.75" customHeight="1" x14ac:dyDescent="0.25">
      <c r="A4" s="82"/>
      <c r="B4" s="77"/>
      <c r="C4" s="77"/>
      <c r="D4" s="77"/>
      <c r="E4" s="83"/>
      <c r="F4"/>
      <c r="G4" s="49"/>
      <c r="H4" s="49"/>
      <c r="I4" s="49"/>
    </row>
    <row r="5" spans="1:9" ht="15" customHeight="1" x14ac:dyDescent="0.25">
      <c r="A5" s="240" t="s">
        <v>67</v>
      </c>
      <c r="B5" s="240"/>
      <c r="C5" s="240"/>
      <c r="D5" s="240"/>
    </row>
    <row r="6" spans="1:9" x14ac:dyDescent="0.25">
      <c r="A6" s="162" t="s">
        <v>94</v>
      </c>
      <c r="B6" s="160"/>
      <c r="C6" s="160"/>
      <c r="D6" s="160"/>
      <c r="E6" s="161">
        <v>55302039.729999997</v>
      </c>
      <c r="F6" s="1"/>
      <c r="G6" s="1"/>
      <c r="H6" s="1"/>
      <c r="I6" s="1"/>
    </row>
    <row r="7" spans="1:9" s="152" customFormat="1" ht="15" customHeight="1" x14ac:dyDescent="0.25">
      <c r="A7" s="147" t="s">
        <v>100</v>
      </c>
      <c r="B7" s="148"/>
      <c r="C7" s="148"/>
      <c r="D7" s="148"/>
      <c r="E7" s="149">
        <v>43065</v>
      </c>
      <c r="F7" s="150"/>
      <c r="G7" s="151"/>
      <c r="H7" s="151"/>
      <c r="I7" s="151"/>
    </row>
    <row r="8" spans="1:9" s="152" customFormat="1" ht="15" customHeight="1" x14ac:dyDescent="0.25">
      <c r="A8" s="147" t="s">
        <v>169</v>
      </c>
      <c r="B8" s="148"/>
      <c r="C8" s="148"/>
      <c r="D8" s="148"/>
      <c r="E8" s="149">
        <f>SUM(E10:E11)</f>
        <v>1953428</v>
      </c>
      <c r="F8" s="150"/>
      <c r="G8" s="151"/>
      <c r="H8" s="151"/>
      <c r="I8" s="151"/>
    </row>
    <row r="9" spans="1:9" ht="15" customHeight="1" x14ac:dyDescent="0.25">
      <c r="A9" s="241" t="s">
        <v>88</v>
      </c>
      <c r="B9" s="242"/>
      <c r="C9" s="242"/>
      <c r="D9" s="242"/>
    </row>
    <row r="10" spans="1:9" ht="15" customHeight="1" x14ac:dyDescent="0.25">
      <c r="A10" s="243" t="s">
        <v>87</v>
      </c>
      <c r="B10" s="243"/>
      <c r="C10" s="243"/>
      <c r="D10" s="243"/>
      <c r="E10" s="149">
        <v>1953428</v>
      </c>
    </row>
    <row r="11" spans="1:9" s="74" customFormat="1" ht="15" customHeight="1" thickBot="1" x14ac:dyDescent="0.25">
      <c r="A11" s="154" t="s">
        <v>89</v>
      </c>
      <c r="B11" s="155"/>
      <c r="C11" s="155"/>
      <c r="D11" s="156"/>
      <c r="E11" s="149">
        <v>0</v>
      </c>
      <c r="F11" s="115"/>
      <c r="G11" s="73"/>
      <c r="H11" s="73"/>
      <c r="I11" s="73"/>
    </row>
    <row r="12" spans="1:9" s="69" customFormat="1" ht="15" customHeight="1" x14ac:dyDescent="0.25">
      <c r="A12" s="244" t="s">
        <v>68</v>
      </c>
      <c r="B12" s="244"/>
      <c r="C12" s="244"/>
      <c r="D12" s="244"/>
      <c r="E12" s="157">
        <f>SUM(E6:E8)</f>
        <v>57298532.729999997</v>
      </c>
      <c r="F12"/>
      <c r="G12" s="68"/>
      <c r="H12" s="68"/>
      <c r="I12" s="68"/>
    </row>
    <row r="13" spans="1:9" s="50" customFormat="1" ht="15" customHeight="1" x14ac:dyDescent="0.25">
      <c r="A13" s="158"/>
      <c r="B13" s="148"/>
      <c r="C13" s="148"/>
      <c r="D13" s="148"/>
      <c r="E13" s="159"/>
      <c r="F13"/>
      <c r="G13" s="49"/>
      <c r="H13" s="49"/>
      <c r="I13" s="49"/>
    </row>
    <row r="14" spans="1:9" ht="15" customHeight="1" x14ac:dyDescent="0.25">
      <c r="A14" s="245" t="s">
        <v>69</v>
      </c>
      <c r="B14" s="245"/>
      <c r="C14" s="245"/>
      <c r="D14" s="245"/>
      <c r="E14" s="159"/>
    </row>
    <row r="15" spans="1:9" x14ac:dyDescent="0.25">
      <c r="A15" s="187" t="s">
        <v>94</v>
      </c>
      <c r="B15" s="188"/>
      <c r="C15" s="188"/>
      <c r="D15" s="188"/>
      <c r="E15" s="189">
        <v>58777403.560000002</v>
      </c>
      <c r="F15" s="1"/>
      <c r="G15" s="1"/>
      <c r="H15" s="1"/>
      <c r="I15" s="1"/>
    </row>
    <row r="16" spans="1:9" s="152" customFormat="1" ht="15" customHeight="1" x14ac:dyDescent="0.25">
      <c r="A16" s="147" t="s">
        <v>100</v>
      </c>
      <c r="B16" s="148"/>
      <c r="C16" s="148"/>
      <c r="D16" s="148"/>
      <c r="E16" s="149">
        <v>43065</v>
      </c>
      <c r="F16" s="150"/>
      <c r="G16" s="151"/>
      <c r="H16" s="151"/>
      <c r="I16" s="151"/>
    </row>
    <row r="17" spans="1:9" s="152" customFormat="1" ht="15" customHeight="1" x14ac:dyDescent="0.25">
      <c r="A17" s="147" t="s">
        <v>169</v>
      </c>
      <c r="B17" s="148"/>
      <c r="C17" s="148"/>
      <c r="D17" s="148"/>
      <c r="E17" s="149">
        <f>SUM(E19:E20)</f>
        <v>1953428</v>
      </c>
      <c r="F17" s="150"/>
      <c r="G17" s="151"/>
      <c r="H17" s="151"/>
      <c r="I17" s="151"/>
    </row>
    <row r="18" spans="1:9" ht="15" customHeight="1" x14ac:dyDescent="0.25">
      <c r="A18" s="254" t="s">
        <v>88</v>
      </c>
      <c r="B18" s="243"/>
      <c r="C18" s="243"/>
      <c r="D18" s="243"/>
      <c r="E18" s="149"/>
    </row>
    <row r="19" spans="1:9" ht="15" customHeight="1" x14ac:dyDescent="0.25">
      <c r="A19" s="243" t="s">
        <v>87</v>
      </c>
      <c r="B19" s="243"/>
      <c r="C19" s="243"/>
      <c r="D19" s="243"/>
      <c r="E19" s="149">
        <v>1953428</v>
      </c>
      <c r="F19" s="123"/>
    </row>
    <row r="20" spans="1:9" s="74" customFormat="1" ht="15" customHeight="1" thickBot="1" x14ac:dyDescent="0.25">
      <c r="A20" s="154" t="s">
        <v>89</v>
      </c>
      <c r="B20" s="155"/>
      <c r="C20" s="155"/>
      <c r="D20" s="190" t="s">
        <v>170</v>
      </c>
      <c r="E20" s="149">
        <v>0</v>
      </c>
      <c r="G20" s="73"/>
      <c r="H20" s="73"/>
      <c r="I20" s="73"/>
    </row>
    <row r="21" spans="1:9" s="74" customFormat="1" ht="15" customHeight="1" x14ac:dyDescent="0.2">
      <c r="A21" s="247" t="s">
        <v>70</v>
      </c>
      <c r="B21" s="247"/>
      <c r="C21" s="247"/>
      <c r="D21" s="247"/>
      <c r="E21" s="84">
        <f>SUM(E15:E17)</f>
        <v>60773896.560000002</v>
      </c>
      <c r="F21"/>
      <c r="G21" s="73"/>
      <c r="H21" s="73"/>
      <c r="I21" s="73"/>
    </row>
    <row r="22" spans="1:9" ht="15" customHeight="1" x14ac:dyDescent="0.25">
      <c r="A22" s="85"/>
      <c r="E22" s="86"/>
    </row>
    <row r="23" spans="1:9" ht="15" customHeight="1" x14ac:dyDescent="0.25">
      <c r="A23" s="240" t="s">
        <v>71</v>
      </c>
      <c r="B23" s="240"/>
      <c r="C23" s="240"/>
      <c r="D23" s="240"/>
      <c r="E23" s="86"/>
    </row>
    <row r="24" spans="1:9" x14ac:dyDescent="0.25">
      <c r="A24" s="248" t="s">
        <v>95</v>
      </c>
      <c r="B24" s="248"/>
      <c r="C24" s="248"/>
      <c r="D24" s="248"/>
      <c r="E24" s="164">
        <v>5000000</v>
      </c>
      <c r="F24" s="1"/>
      <c r="G24" s="1"/>
      <c r="H24" s="1"/>
      <c r="I24" s="1"/>
    </row>
    <row r="25" spans="1:9" ht="15.75" thickBot="1" x14ac:dyDescent="0.3">
      <c r="A25" s="248" t="s">
        <v>96</v>
      </c>
      <c r="B25" s="248"/>
      <c r="C25" s="248"/>
      <c r="D25" s="248"/>
      <c r="E25" s="163">
        <v>-1524636.17</v>
      </c>
      <c r="F25" s="1"/>
      <c r="G25" s="1"/>
      <c r="H25" s="1"/>
      <c r="I25" s="1"/>
    </row>
    <row r="26" spans="1:9" ht="15" customHeight="1" x14ac:dyDescent="0.25">
      <c r="A26" s="249" t="s">
        <v>72</v>
      </c>
      <c r="B26" s="249"/>
      <c r="C26" s="249"/>
      <c r="D26" s="249"/>
      <c r="E26" s="84">
        <f>SUM(E24:E25)</f>
        <v>3475363.83</v>
      </c>
    </row>
    <row r="27" spans="1:9" ht="14.1" customHeight="1" x14ac:dyDescent="0.25"/>
    <row r="28" spans="1:9" ht="14.1" customHeight="1" x14ac:dyDescent="0.25"/>
    <row r="29" spans="1:9" ht="14.1" customHeight="1" x14ac:dyDescent="0.25"/>
    <row r="30" spans="1:9" ht="16.5" customHeight="1" thickBot="1" x14ac:dyDescent="0.3">
      <c r="A30" s="79" t="s">
        <v>73</v>
      </c>
      <c r="B30" s="80"/>
      <c r="C30" s="80"/>
      <c r="D30" s="80"/>
      <c r="E30" s="81"/>
    </row>
    <row r="31" spans="1:9" ht="15" customHeight="1" thickBot="1" x14ac:dyDescent="0.3">
      <c r="A31" s="250" t="s">
        <v>74</v>
      </c>
      <c r="B31" s="250"/>
      <c r="C31" s="87" t="s">
        <v>97</v>
      </c>
      <c r="D31" s="87" t="s">
        <v>101</v>
      </c>
      <c r="E31" s="105" t="s">
        <v>102</v>
      </c>
    </row>
    <row r="32" spans="1:9" ht="15" customHeight="1" x14ac:dyDescent="0.25">
      <c r="A32" s="256" t="s">
        <v>98</v>
      </c>
      <c r="B32" s="256"/>
      <c r="C32" s="88">
        <f>SUM(E6)</f>
        <v>55302039.729999997</v>
      </c>
      <c r="D32" s="88">
        <f>SUM(E7+E8)</f>
        <v>1996493</v>
      </c>
      <c r="E32" s="106">
        <f>SUM(C32+D32)</f>
        <v>57298532.729999997</v>
      </c>
    </row>
    <row r="33" spans="1:9" ht="15" customHeight="1" thickBot="1" x14ac:dyDescent="0.3">
      <c r="A33" s="257" t="s">
        <v>99</v>
      </c>
      <c r="B33" s="257"/>
      <c r="C33" s="89">
        <f>SUM(E15)</f>
        <v>58777403.560000002</v>
      </c>
      <c r="D33" s="89">
        <f>SUM(E16+E17)</f>
        <v>1996493</v>
      </c>
      <c r="E33" s="107">
        <f>SUM(C33+D33)</f>
        <v>60773896.560000002</v>
      </c>
    </row>
    <row r="34" spans="1:9" ht="15" customHeight="1" thickBot="1" x14ac:dyDescent="0.3">
      <c r="A34" s="258" t="s">
        <v>75</v>
      </c>
      <c r="B34" s="258"/>
      <c r="C34" s="90">
        <f>SUM(C32-C33)</f>
        <v>-3475363.8300000057</v>
      </c>
      <c r="D34" s="90">
        <f>SUM(D32-D33)</f>
        <v>0</v>
      </c>
      <c r="E34" s="108">
        <f>SUM(E32-E33)</f>
        <v>-3475363.8300000057</v>
      </c>
    </row>
    <row r="35" spans="1:9" ht="15" customHeight="1" thickBot="1" x14ac:dyDescent="0.3">
      <c r="A35" s="91"/>
      <c r="B35" s="91"/>
      <c r="C35" s="91"/>
      <c r="D35" s="91"/>
      <c r="E35" s="91"/>
    </row>
    <row r="36" spans="1:9" ht="15" customHeight="1" thickBot="1" x14ac:dyDescent="0.3">
      <c r="A36" s="246" t="s">
        <v>76</v>
      </c>
      <c r="B36" s="246"/>
      <c r="C36" s="87" t="s">
        <v>97</v>
      </c>
      <c r="D36" s="87" t="s">
        <v>101</v>
      </c>
      <c r="E36" s="105" t="s">
        <v>102</v>
      </c>
    </row>
    <row r="37" spans="1:9" ht="24.95" customHeight="1" x14ac:dyDescent="0.25">
      <c r="A37" s="92" t="s">
        <v>77</v>
      </c>
      <c r="B37" s="93" t="s">
        <v>78</v>
      </c>
      <c r="C37" s="94">
        <f>SUM(E24)</f>
        <v>5000000</v>
      </c>
      <c r="D37" s="94">
        <f>SUM(F24)</f>
        <v>0</v>
      </c>
      <c r="E37" s="109">
        <f>SUM(C37+D37)</f>
        <v>5000000</v>
      </c>
    </row>
    <row r="38" spans="1:9" s="74" customFormat="1" ht="24.95" customHeight="1" x14ac:dyDescent="0.2">
      <c r="A38" s="92" t="s">
        <v>79</v>
      </c>
      <c r="B38" s="93" t="s">
        <v>80</v>
      </c>
      <c r="C38" s="95">
        <f>SUM(E25)</f>
        <v>-1524636.17</v>
      </c>
      <c r="D38" s="95">
        <f>SUM(F25)</f>
        <v>0</v>
      </c>
      <c r="E38" s="110">
        <f>SUM(C38+D38)</f>
        <v>-1524636.17</v>
      </c>
      <c r="F38"/>
      <c r="G38" s="73"/>
      <c r="H38" s="73"/>
      <c r="I38" s="73"/>
    </row>
    <row r="39" spans="1:9" ht="15" customHeight="1" thickBot="1" x14ac:dyDescent="0.3">
      <c r="A39" s="96" t="s">
        <v>81</v>
      </c>
      <c r="B39" s="97" t="s">
        <v>82</v>
      </c>
      <c r="C39" s="98">
        <v>0</v>
      </c>
      <c r="D39" s="98">
        <v>0</v>
      </c>
      <c r="E39" s="111">
        <f>SUM(C39+D39)</f>
        <v>0</v>
      </c>
    </row>
    <row r="40" spans="1:9" ht="15" customHeight="1" thickBot="1" x14ac:dyDescent="0.3">
      <c r="A40" s="246" t="s">
        <v>83</v>
      </c>
      <c r="B40" s="246"/>
      <c r="C40" s="90">
        <f>SUM(C37:C39)</f>
        <v>3475363.83</v>
      </c>
      <c r="D40" s="90">
        <f>SUM(D37:D39)</f>
        <v>0</v>
      </c>
      <c r="E40" s="108">
        <f>SUM(E37:E39)</f>
        <v>3475363.83</v>
      </c>
    </row>
    <row r="41" spans="1:9" ht="15" customHeight="1" thickBot="1" x14ac:dyDescent="0.3">
      <c r="A41" s="99"/>
      <c r="B41" s="99"/>
      <c r="C41" s="100"/>
      <c r="D41" s="100"/>
      <c r="E41" s="100"/>
    </row>
    <row r="42" spans="1:9" ht="15" customHeight="1" thickBot="1" x14ac:dyDescent="0.3">
      <c r="A42" s="246" t="s">
        <v>84</v>
      </c>
      <c r="B42" s="246"/>
      <c r="C42" s="87" t="s">
        <v>97</v>
      </c>
      <c r="D42" s="87" t="s">
        <v>101</v>
      </c>
      <c r="E42" s="105" t="s">
        <v>102</v>
      </c>
    </row>
    <row r="43" spans="1:9" ht="15" customHeight="1" x14ac:dyDescent="0.25">
      <c r="A43" s="251" t="s">
        <v>85</v>
      </c>
      <c r="B43" s="251"/>
      <c r="C43" s="101">
        <f>SUM(C32+C37)</f>
        <v>60302039.729999997</v>
      </c>
      <c r="D43" s="101">
        <f>SUM(D32+D37)</f>
        <v>1996493</v>
      </c>
      <c r="E43" s="112">
        <f>SUM(E32+E37)</f>
        <v>62298532.729999997</v>
      </c>
    </row>
    <row r="44" spans="1:9" ht="15" customHeight="1" thickBot="1" x14ac:dyDescent="0.3">
      <c r="A44" s="252" t="s">
        <v>86</v>
      </c>
      <c r="B44" s="252"/>
      <c r="C44" s="102">
        <f>SUM(C33-C38)</f>
        <v>60302039.730000004</v>
      </c>
      <c r="D44" s="102">
        <f>SUM(D33-D38)</f>
        <v>1996493</v>
      </c>
      <c r="E44" s="113">
        <f>SUM(E33-E38)</f>
        <v>62298532.730000004</v>
      </c>
    </row>
    <row r="45" spans="1:9" ht="15" customHeight="1" thickBot="1" x14ac:dyDescent="0.3">
      <c r="A45" s="99"/>
      <c r="B45" s="99"/>
      <c r="C45" s="103">
        <f>SUM(C43-C44)</f>
        <v>-7.4505805969238281E-9</v>
      </c>
      <c r="D45" s="103">
        <f>SUM(D43-D44)</f>
        <v>0</v>
      </c>
      <c r="E45" s="114">
        <f>SUM(E43-E44)</f>
        <v>-7.4505805969238281E-9</v>
      </c>
    </row>
    <row r="47" spans="1:9" x14ac:dyDescent="0.25">
      <c r="A47" s="253" t="s">
        <v>27</v>
      </c>
      <c r="B47" s="253"/>
      <c r="C47" s="253"/>
      <c r="D47" s="253"/>
      <c r="E47" s="104"/>
    </row>
  </sheetData>
  <sheetProtection selectLockedCells="1" selectUnlockedCells="1"/>
  <mergeCells count="23">
    <mergeCell ref="D1:E1"/>
    <mergeCell ref="A32:B32"/>
    <mergeCell ref="A33:B33"/>
    <mergeCell ref="A34:B34"/>
    <mergeCell ref="A36:B36"/>
    <mergeCell ref="A43:B43"/>
    <mergeCell ref="A44:B44"/>
    <mergeCell ref="A47:D47"/>
    <mergeCell ref="A18:D18"/>
    <mergeCell ref="A19:D19"/>
    <mergeCell ref="A40:B40"/>
    <mergeCell ref="A42:B42"/>
    <mergeCell ref="A21:D21"/>
    <mergeCell ref="A24:D24"/>
    <mergeCell ref="A25:D25"/>
    <mergeCell ref="A26:D26"/>
    <mergeCell ref="A31:B31"/>
    <mergeCell ref="A23:D23"/>
    <mergeCell ref="A5:D5"/>
    <mergeCell ref="A9:D9"/>
    <mergeCell ref="A10:D10"/>
    <mergeCell ref="A12:D12"/>
    <mergeCell ref="A14:D14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&amp;L&amp;"Calibri,Tučné"&amp;14MĚSTO Štíty
&amp;11IČO : 00303453
DIČ : CZ00303453&amp;C&amp;"Calibri,Tučné"&amp;14&amp;A&amp;R&amp;"Calibri,Tučné"&amp;11Rok 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2"/>
  <sheetViews>
    <sheetView tabSelected="1" topLeftCell="A16" workbookViewId="0">
      <selection activeCell="K34" sqref="K34"/>
    </sheetView>
  </sheetViews>
  <sheetFormatPr defaultColWidth="8.7109375" defaultRowHeight="15" x14ac:dyDescent="0.25"/>
  <cols>
    <col min="1" max="1" width="5.28515625" style="1" customWidth="1"/>
    <col min="2" max="2" width="3" style="1" customWidth="1"/>
    <col min="3" max="3" width="3.140625" style="1" customWidth="1"/>
    <col min="4" max="4" width="4.5703125" style="1" customWidth="1"/>
    <col min="5" max="5" width="0.140625" style="1" customWidth="1"/>
    <col min="6" max="6" width="3.140625" style="1" customWidth="1"/>
    <col min="7" max="7" width="8.140625" style="2" customWidth="1"/>
    <col min="8" max="8" width="25.85546875" style="1" customWidth="1"/>
    <col min="9" max="9" width="26.42578125" style="1" customWidth="1"/>
    <col min="10" max="10" width="10" style="1" customWidth="1"/>
    <col min="11" max="13" width="10.7109375" style="1" customWidth="1"/>
    <col min="14" max="14" width="19" style="1" customWidth="1"/>
    <col min="15" max="16384" width="8.7109375" style="1"/>
  </cols>
  <sheetData>
    <row r="2" spans="1:14" ht="15.75" x14ac:dyDescent="0.25">
      <c r="A2" s="4" t="s">
        <v>103</v>
      </c>
      <c r="B2" s="4"/>
    </row>
    <row r="3" spans="1:14" x14ac:dyDescent="0.25">
      <c r="A3" s="5"/>
      <c r="B3" s="5"/>
    </row>
    <row r="4" spans="1:14" ht="15.75" thickBot="1" x14ac:dyDescent="0.3">
      <c r="A4" s="268" t="s">
        <v>0</v>
      </c>
      <c r="B4" s="268"/>
      <c r="C4" s="268"/>
      <c r="D4" s="269" t="s">
        <v>91</v>
      </c>
      <c r="E4" s="269"/>
      <c r="F4" s="269"/>
      <c r="G4" s="269"/>
      <c r="H4" s="269"/>
      <c r="I4" s="269"/>
      <c r="J4" s="269"/>
      <c r="K4" s="269"/>
      <c r="L4" s="269"/>
      <c r="M4" s="269"/>
      <c r="N4" s="269"/>
    </row>
    <row r="5" spans="1:14" ht="24.95" customHeight="1" thickTop="1" thickBot="1" x14ac:dyDescent="0.3">
      <c r="A5" s="6" t="s">
        <v>28</v>
      </c>
      <c r="B5" s="63" t="s">
        <v>22</v>
      </c>
      <c r="C5" s="270" t="s">
        <v>2</v>
      </c>
      <c r="D5" s="270"/>
      <c r="E5" s="7" t="s">
        <v>3</v>
      </c>
      <c r="F5" s="271" t="s">
        <v>3</v>
      </c>
      <c r="G5" s="271"/>
      <c r="H5" s="271"/>
      <c r="I5" s="271"/>
      <c r="J5" s="272"/>
      <c r="K5" s="8" t="s">
        <v>4</v>
      </c>
      <c r="L5" s="165" t="s">
        <v>5</v>
      </c>
      <c r="M5" s="170"/>
    </row>
    <row r="6" spans="1:14" ht="20.100000000000001" customHeight="1" thickTop="1" x14ac:dyDescent="0.25">
      <c r="A6" s="66" t="s">
        <v>28</v>
      </c>
      <c r="B6" s="64" t="s">
        <v>6</v>
      </c>
      <c r="C6" s="273">
        <v>4112</v>
      </c>
      <c r="D6" s="273"/>
      <c r="E6" s="9"/>
      <c r="F6" s="274" t="s">
        <v>7</v>
      </c>
      <c r="G6" s="274"/>
      <c r="H6" s="274"/>
      <c r="I6" s="274"/>
      <c r="J6" s="275"/>
      <c r="K6" s="10">
        <v>820000</v>
      </c>
      <c r="L6" s="166">
        <v>820000</v>
      </c>
      <c r="M6" s="169"/>
    </row>
    <row r="7" spans="1:14" ht="20.100000000000001" customHeight="1" thickBot="1" x14ac:dyDescent="0.3">
      <c r="A7" s="67" t="s">
        <v>28</v>
      </c>
      <c r="B7" s="65" t="s">
        <v>6</v>
      </c>
      <c r="C7" s="276">
        <v>4121</v>
      </c>
      <c r="D7" s="276"/>
      <c r="E7" s="11"/>
      <c r="F7" s="277" t="s">
        <v>63</v>
      </c>
      <c r="G7" s="277"/>
      <c r="H7" s="277"/>
      <c r="I7" s="277"/>
      <c r="J7" s="278"/>
      <c r="K7" s="12">
        <v>17500</v>
      </c>
      <c r="L7" s="167">
        <v>17500</v>
      </c>
      <c r="M7" s="169"/>
    </row>
    <row r="8" spans="1:14" ht="16.5" customHeight="1" thickTop="1" thickBot="1" x14ac:dyDescent="0.3">
      <c r="A8" s="279" t="s">
        <v>8</v>
      </c>
      <c r="B8" s="280"/>
      <c r="C8" s="280"/>
      <c r="D8" s="280"/>
      <c r="E8" s="280"/>
      <c r="F8" s="280"/>
      <c r="G8" s="280"/>
      <c r="H8" s="280"/>
      <c r="I8" s="280"/>
      <c r="J8" s="281"/>
      <c r="K8" s="13">
        <f>SUM(K6:K7)</f>
        <v>837500</v>
      </c>
      <c r="L8" s="168">
        <f>SUM(L6:L7)</f>
        <v>837500</v>
      </c>
      <c r="M8" s="171"/>
    </row>
    <row r="9" spans="1:14" s="3" customFormat="1" ht="16.5" thickTop="1" thickBot="1" x14ac:dyDescent="0.3">
      <c r="A9" s="14"/>
      <c r="B9" s="14"/>
      <c r="C9" s="14"/>
      <c r="D9" s="14"/>
      <c r="E9" s="14"/>
      <c r="F9" s="14"/>
      <c r="G9" s="15"/>
      <c r="H9" s="14"/>
      <c r="I9" s="14"/>
      <c r="J9" s="1"/>
      <c r="K9" s="1"/>
      <c r="L9" s="1"/>
      <c r="M9" s="1"/>
      <c r="N9" s="1"/>
    </row>
    <row r="10" spans="1:14" s="3" customFormat="1" ht="15.75" thickTop="1" thickBot="1" x14ac:dyDescent="0.25">
      <c r="A10" s="282" t="s">
        <v>11</v>
      </c>
      <c r="B10" s="282"/>
      <c r="C10" s="282"/>
      <c r="D10" s="282"/>
      <c r="E10" s="282"/>
      <c r="F10" s="282"/>
      <c r="G10" s="282"/>
      <c r="H10" s="282"/>
      <c r="I10" s="282"/>
      <c r="J10" s="283" t="s">
        <v>12</v>
      </c>
      <c r="K10" s="283"/>
      <c r="L10" s="283"/>
      <c r="M10" s="283"/>
      <c r="N10" s="70" t="s">
        <v>13</v>
      </c>
    </row>
    <row r="11" spans="1:14" s="3" customFormat="1" ht="18.75" customHeight="1" thickTop="1" thickBot="1" x14ac:dyDescent="0.25">
      <c r="A11" s="289" t="s">
        <v>28</v>
      </c>
      <c r="B11" s="292" t="s">
        <v>62</v>
      </c>
      <c r="C11" s="286" t="s">
        <v>15</v>
      </c>
      <c r="D11" s="286" t="s">
        <v>2</v>
      </c>
      <c r="E11" s="286"/>
      <c r="F11" s="284" t="s">
        <v>16</v>
      </c>
      <c r="G11" s="284"/>
      <c r="H11" s="285" t="s">
        <v>17</v>
      </c>
      <c r="I11" s="285"/>
      <c r="J11" s="298" t="s">
        <v>18</v>
      </c>
      <c r="K11" s="299"/>
      <c r="L11" s="287" t="s">
        <v>105</v>
      </c>
      <c r="M11" s="18" t="s">
        <v>20</v>
      </c>
      <c r="N11" s="263" t="s">
        <v>19</v>
      </c>
    </row>
    <row r="12" spans="1:14" s="3" customFormat="1" ht="14.25" customHeight="1" thickTop="1" thickBot="1" x14ac:dyDescent="0.25">
      <c r="A12" s="290"/>
      <c r="B12" s="293"/>
      <c r="C12" s="286"/>
      <c r="D12" s="286"/>
      <c r="E12" s="286"/>
      <c r="F12" s="284"/>
      <c r="G12" s="284"/>
      <c r="H12" s="285"/>
      <c r="I12" s="285"/>
      <c r="J12" s="264" t="s">
        <v>31</v>
      </c>
      <c r="K12" s="266" t="s">
        <v>104</v>
      </c>
      <c r="L12" s="287"/>
      <c r="M12" s="29" t="s">
        <v>29</v>
      </c>
      <c r="N12" s="263"/>
    </row>
    <row r="13" spans="1:14" s="3" customFormat="1" ht="14.25" customHeight="1" thickTop="1" thickBot="1" x14ac:dyDescent="0.25">
      <c r="A13" s="291"/>
      <c r="B13" s="294"/>
      <c r="C13" s="286"/>
      <c r="D13" s="286"/>
      <c r="E13" s="286"/>
      <c r="F13" s="284"/>
      <c r="G13" s="284"/>
      <c r="H13" s="285"/>
      <c r="I13" s="285"/>
      <c r="J13" s="265"/>
      <c r="K13" s="267"/>
      <c r="L13" s="287"/>
      <c r="M13" s="30" t="s">
        <v>30</v>
      </c>
      <c r="N13" s="263"/>
    </row>
    <row r="14" spans="1:14" s="3" customFormat="1" ht="15" customHeight="1" thickTop="1" x14ac:dyDescent="0.2">
      <c r="A14" s="139" t="s">
        <v>28</v>
      </c>
      <c r="B14" s="140" t="s">
        <v>24</v>
      </c>
      <c r="C14" s="26" t="s">
        <v>21</v>
      </c>
      <c r="D14" s="288">
        <v>4116</v>
      </c>
      <c r="E14" s="288"/>
      <c r="F14" s="27" t="s">
        <v>22</v>
      </c>
      <c r="G14" s="26">
        <v>104513013</v>
      </c>
      <c r="H14" s="262" t="s">
        <v>107</v>
      </c>
      <c r="I14" s="262"/>
      <c r="J14" s="21">
        <v>12750</v>
      </c>
      <c r="K14" s="31">
        <v>0</v>
      </c>
      <c r="L14" s="20">
        <v>12750</v>
      </c>
      <c r="M14" s="19">
        <f>SUM(J14-L14)</f>
        <v>0</v>
      </c>
      <c r="N14" s="75">
        <v>0</v>
      </c>
    </row>
    <row r="15" spans="1:14" s="3" customFormat="1" ht="15.75" customHeight="1" thickBot="1" x14ac:dyDescent="0.25">
      <c r="A15" s="139" t="s">
        <v>28</v>
      </c>
      <c r="B15" s="140" t="s">
        <v>24</v>
      </c>
      <c r="C15" s="26" t="s">
        <v>21</v>
      </c>
      <c r="D15" s="138">
        <v>4116</v>
      </c>
      <c r="E15" s="138"/>
      <c r="F15" s="27" t="s">
        <v>22</v>
      </c>
      <c r="G15" s="26">
        <v>104113013</v>
      </c>
      <c r="H15" s="262" t="s">
        <v>108</v>
      </c>
      <c r="I15" s="262"/>
      <c r="J15" s="21">
        <v>2250</v>
      </c>
      <c r="K15" s="31">
        <v>0</v>
      </c>
      <c r="L15" s="20">
        <v>2250</v>
      </c>
      <c r="M15" s="19">
        <v>0</v>
      </c>
      <c r="N15" s="75">
        <v>0</v>
      </c>
    </row>
    <row r="16" spans="1:14" ht="22.5" customHeight="1" thickTop="1" thickBot="1" x14ac:dyDescent="0.3">
      <c r="A16" s="295" t="s">
        <v>26</v>
      </c>
      <c r="B16" s="295"/>
      <c r="C16" s="295"/>
      <c r="D16" s="295"/>
      <c r="E16" s="295"/>
      <c r="F16" s="295"/>
      <c r="G16" s="295"/>
      <c r="H16" s="295"/>
      <c r="I16" s="295"/>
      <c r="J16" s="22">
        <f>SUM(J14:J15)</f>
        <v>15000</v>
      </c>
      <c r="K16" s="32">
        <f>SUM(K14:K15)</f>
        <v>0</v>
      </c>
      <c r="L16" s="23">
        <f>SUM(L14:L15)</f>
        <v>15000</v>
      </c>
      <c r="M16" s="24">
        <f>SUM(M14:M15)</f>
        <v>0</v>
      </c>
      <c r="N16" s="76">
        <f>SUM(N14:N15)</f>
        <v>0</v>
      </c>
    </row>
    <row r="17" spans="1:14" s="3" customFormat="1" ht="16.5" thickTop="1" thickBot="1" x14ac:dyDescent="0.3">
      <c r="A17" s="16"/>
      <c r="B17" s="16"/>
      <c r="C17" s="1"/>
      <c r="D17" s="1"/>
      <c r="E17" s="1"/>
      <c r="F17" s="1"/>
      <c r="G17" s="2"/>
      <c r="H17" s="1"/>
      <c r="I17" s="1"/>
      <c r="J17" s="296">
        <f>SUM(J16:K16)</f>
        <v>15000</v>
      </c>
      <c r="K17" s="297"/>
      <c r="L17" s="25"/>
      <c r="M17" s="1"/>
      <c r="N17" s="28"/>
    </row>
    <row r="18" spans="1:14" s="3" customFormat="1" ht="15.75" thickTop="1" x14ac:dyDescent="0.25">
      <c r="A18" s="16"/>
      <c r="B18" s="16"/>
      <c r="C18" s="1"/>
      <c r="D18" s="1"/>
      <c r="E18" s="1"/>
      <c r="F18" s="1"/>
      <c r="G18" s="2"/>
      <c r="H18" s="1"/>
      <c r="I18" s="1"/>
      <c r="J18" s="33"/>
      <c r="K18" s="34"/>
      <c r="L18" s="25"/>
      <c r="M18" s="1"/>
      <c r="N18" s="28"/>
    </row>
    <row r="19" spans="1:14" s="3" customFormat="1" ht="15" customHeight="1" x14ac:dyDescent="0.2">
      <c r="A19" s="268" t="s">
        <v>9</v>
      </c>
      <c r="B19" s="268"/>
      <c r="C19" s="268"/>
      <c r="D19" s="268"/>
      <c r="E19" s="269" t="s">
        <v>106</v>
      </c>
      <c r="F19" s="269"/>
      <c r="G19" s="269"/>
      <c r="H19" s="269"/>
      <c r="I19" s="269"/>
      <c r="J19" s="269"/>
      <c r="K19" s="269"/>
      <c r="L19" s="269"/>
      <c r="M19" s="269"/>
      <c r="N19" s="269"/>
    </row>
    <row r="20" spans="1:14" s="3" customFormat="1" ht="15.75" thickBot="1" x14ac:dyDescent="0.25">
      <c r="A20" s="304" t="s">
        <v>10</v>
      </c>
      <c r="B20" s="304"/>
      <c r="C20" s="304"/>
      <c r="D20" s="304"/>
      <c r="E20" s="304"/>
      <c r="F20" s="304"/>
      <c r="G20" s="304"/>
      <c r="H20" s="304"/>
      <c r="I20" s="304"/>
      <c r="J20" s="17"/>
      <c r="K20" s="17"/>
      <c r="L20" s="17"/>
      <c r="M20" s="17"/>
      <c r="N20" s="17"/>
    </row>
    <row r="21" spans="1:14" s="3" customFormat="1" ht="15.75" thickTop="1" thickBot="1" x14ac:dyDescent="0.25">
      <c r="A21" s="282" t="s">
        <v>11</v>
      </c>
      <c r="B21" s="282"/>
      <c r="C21" s="282"/>
      <c r="D21" s="282"/>
      <c r="E21" s="282"/>
      <c r="F21" s="282"/>
      <c r="G21" s="282"/>
      <c r="H21" s="282"/>
      <c r="I21" s="282"/>
      <c r="J21" s="283" t="s">
        <v>12</v>
      </c>
      <c r="K21" s="283"/>
      <c r="L21" s="283"/>
      <c r="M21" s="283"/>
      <c r="N21" s="70" t="s">
        <v>13</v>
      </c>
    </row>
    <row r="22" spans="1:14" s="3" customFormat="1" ht="17.25" customHeight="1" thickTop="1" thickBot="1" x14ac:dyDescent="0.25">
      <c r="A22" s="307" t="s">
        <v>14</v>
      </c>
      <c r="B22" s="300" t="s">
        <v>62</v>
      </c>
      <c r="C22" s="286" t="s">
        <v>15</v>
      </c>
      <c r="D22" s="303" t="s">
        <v>2</v>
      </c>
      <c r="E22" s="303"/>
      <c r="F22" s="284" t="s">
        <v>16</v>
      </c>
      <c r="G22" s="284"/>
      <c r="H22" s="285" t="s">
        <v>17</v>
      </c>
      <c r="I22" s="285"/>
      <c r="J22" s="298" t="s">
        <v>18</v>
      </c>
      <c r="K22" s="299"/>
      <c r="L22" s="287" t="s">
        <v>105</v>
      </c>
      <c r="M22" s="18" t="s">
        <v>20</v>
      </c>
      <c r="N22" s="263" t="s">
        <v>19</v>
      </c>
    </row>
    <row r="23" spans="1:14" s="3" customFormat="1" ht="16.5" customHeight="1" thickTop="1" thickBot="1" x14ac:dyDescent="0.25">
      <c r="A23" s="308"/>
      <c r="B23" s="301"/>
      <c r="C23" s="286"/>
      <c r="D23" s="303"/>
      <c r="E23" s="303"/>
      <c r="F23" s="284"/>
      <c r="G23" s="284"/>
      <c r="H23" s="285"/>
      <c r="I23" s="285"/>
      <c r="J23" s="264" t="s">
        <v>31</v>
      </c>
      <c r="K23" s="266" t="s">
        <v>104</v>
      </c>
      <c r="L23" s="287"/>
      <c r="M23" s="29" t="s">
        <v>29</v>
      </c>
      <c r="N23" s="263"/>
    </row>
    <row r="24" spans="1:14" s="3" customFormat="1" ht="14.25" customHeight="1" thickTop="1" thickBot="1" x14ac:dyDescent="0.25">
      <c r="A24" s="309"/>
      <c r="B24" s="302"/>
      <c r="C24" s="286"/>
      <c r="D24" s="303"/>
      <c r="E24" s="303"/>
      <c r="F24" s="284"/>
      <c r="G24" s="284"/>
      <c r="H24" s="285"/>
      <c r="I24" s="285"/>
      <c r="J24" s="265"/>
      <c r="K24" s="267"/>
      <c r="L24" s="287"/>
      <c r="M24" s="30" t="s">
        <v>30</v>
      </c>
      <c r="N24" s="263"/>
    </row>
    <row r="25" spans="1:14" s="3" customFormat="1" ht="15" customHeight="1" thickTop="1" x14ac:dyDescent="0.2">
      <c r="A25" s="233" t="s">
        <v>172</v>
      </c>
      <c r="B25" s="141" t="s">
        <v>25</v>
      </c>
      <c r="C25" s="116" t="s">
        <v>21</v>
      </c>
      <c r="D25" s="310">
        <v>4116</v>
      </c>
      <c r="E25" s="310"/>
      <c r="F25" s="117" t="s">
        <v>22</v>
      </c>
      <c r="G25" s="116">
        <v>13101</v>
      </c>
      <c r="H25" s="311" t="s">
        <v>171</v>
      </c>
      <c r="I25" s="311"/>
      <c r="J25" s="118">
        <v>0</v>
      </c>
      <c r="K25" s="119">
        <v>88065</v>
      </c>
      <c r="L25" s="120">
        <v>43065</v>
      </c>
      <c r="M25" s="121">
        <f>SUM(K25-L25)</f>
        <v>45000</v>
      </c>
      <c r="N25" s="122">
        <f>SUM(K25)</f>
        <v>88065</v>
      </c>
    </row>
    <row r="26" spans="1:14" s="3" customFormat="1" ht="15" customHeight="1" x14ac:dyDescent="0.2">
      <c r="A26" s="220" t="s">
        <v>173</v>
      </c>
      <c r="B26" s="227" t="s">
        <v>174</v>
      </c>
      <c r="C26" s="228" t="s">
        <v>21</v>
      </c>
      <c r="D26" s="229">
        <v>4116</v>
      </c>
      <c r="E26" s="222"/>
      <c r="F26" s="222" t="s">
        <v>22</v>
      </c>
      <c r="G26" s="221">
        <v>103533063</v>
      </c>
      <c r="H26" s="259" t="s">
        <v>176</v>
      </c>
      <c r="I26" s="259"/>
      <c r="J26" s="223">
        <v>0</v>
      </c>
      <c r="K26" s="224">
        <v>1371413.79</v>
      </c>
      <c r="L26" s="225">
        <v>1371413.79</v>
      </c>
      <c r="M26" s="234">
        <f>SUM(K26-L26)</f>
        <v>0</v>
      </c>
      <c r="N26" s="226">
        <f>SUM(K26)</f>
        <v>1371413.79</v>
      </c>
    </row>
    <row r="27" spans="1:14" s="3" customFormat="1" ht="15" customHeight="1" x14ac:dyDescent="0.2">
      <c r="A27" s="220" t="s">
        <v>173</v>
      </c>
      <c r="B27" s="227" t="s">
        <v>174</v>
      </c>
      <c r="C27" s="228" t="s">
        <v>21</v>
      </c>
      <c r="D27" s="229">
        <v>4116</v>
      </c>
      <c r="E27" s="222"/>
      <c r="F27" s="222" t="s">
        <v>22</v>
      </c>
      <c r="G27" s="221">
        <v>103133063</v>
      </c>
      <c r="H27" s="259" t="s">
        <v>175</v>
      </c>
      <c r="I27" s="259"/>
      <c r="J27" s="223">
        <v>0</v>
      </c>
      <c r="K27" s="224">
        <v>242014.21</v>
      </c>
      <c r="L27" s="225">
        <v>242014.21</v>
      </c>
      <c r="M27" s="234">
        <f>SUM(K27-L27)</f>
        <v>0</v>
      </c>
      <c r="N27" s="226">
        <f>SUM(K27)</f>
        <v>242014.21</v>
      </c>
    </row>
    <row r="28" spans="1:14" s="3" customFormat="1" ht="15" customHeight="1" x14ac:dyDescent="0.2">
      <c r="A28" s="220" t="s">
        <v>173</v>
      </c>
      <c r="B28" s="227" t="s">
        <v>177</v>
      </c>
      <c r="C28" s="228" t="s">
        <v>21</v>
      </c>
      <c r="D28" s="229">
        <v>4111</v>
      </c>
      <c r="E28" s="222"/>
      <c r="F28" s="222" t="s">
        <v>22</v>
      </c>
      <c r="G28" s="221">
        <v>98348</v>
      </c>
      <c r="H28" s="260" t="s">
        <v>179</v>
      </c>
      <c r="I28" s="260"/>
      <c r="J28" s="223">
        <v>0</v>
      </c>
      <c r="K28" s="224">
        <v>145000</v>
      </c>
      <c r="L28" s="225">
        <v>145000</v>
      </c>
      <c r="M28" s="234">
        <f>SUM(K28-L28)</f>
        <v>0</v>
      </c>
      <c r="N28" s="226">
        <f>SUM(K28)</f>
        <v>145000</v>
      </c>
    </row>
    <row r="29" spans="1:14" s="3" customFormat="1" ht="15" customHeight="1" thickBot="1" x14ac:dyDescent="0.25">
      <c r="A29" s="214" t="s">
        <v>173</v>
      </c>
      <c r="B29" s="230" t="s">
        <v>178</v>
      </c>
      <c r="C29" s="231" t="s">
        <v>21</v>
      </c>
      <c r="D29" s="232">
        <v>4116</v>
      </c>
      <c r="E29" s="213"/>
      <c r="F29" s="213" t="s">
        <v>22</v>
      </c>
      <c r="G29" s="212">
        <v>33122</v>
      </c>
      <c r="H29" s="261" t="s">
        <v>180</v>
      </c>
      <c r="I29" s="261"/>
      <c r="J29" s="215">
        <v>0</v>
      </c>
      <c r="K29" s="216">
        <v>150000</v>
      </c>
      <c r="L29" s="217">
        <v>150000</v>
      </c>
      <c r="M29" s="218">
        <f>SUM(K29-L29)</f>
        <v>0</v>
      </c>
      <c r="N29" s="219">
        <f>SUM(K29)</f>
        <v>150000</v>
      </c>
    </row>
    <row r="30" spans="1:14" s="3" customFormat="1" ht="22.5" customHeight="1" thickTop="1" thickBot="1" x14ac:dyDescent="0.25">
      <c r="A30" s="295" t="s">
        <v>26</v>
      </c>
      <c r="B30" s="295"/>
      <c r="C30" s="295"/>
      <c r="D30" s="295"/>
      <c r="E30" s="295"/>
      <c r="F30" s="295"/>
      <c r="G30" s="295"/>
      <c r="H30" s="295"/>
      <c r="I30" s="295"/>
      <c r="J30" s="22">
        <f>SUM(J25:J25)</f>
        <v>0</v>
      </c>
      <c r="K30" s="32">
        <f>SUM(K25:K29)</f>
        <v>1996493</v>
      </c>
      <c r="L30" s="23">
        <f>SUM(L25:L29)</f>
        <v>1951493</v>
      </c>
      <c r="M30" s="24">
        <f>SUM(M25:M29)</f>
        <v>45000</v>
      </c>
      <c r="N30" s="76">
        <f>SUM(N25:N29)</f>
        <v>1996493</v>
      </c>
    </row>
    <row r="31" spans="1:14" s="3" customFormat="1" ht="16.5" thickTop="1" thickBot="1" x14ac:dyDescent="0.3">
      <c r="A31" s="305" t="s">
        <v>27</v>
      </c>
      <c r="B31" s="305"/>
      <c r="C31" s="305"/>
      <c r="D31" s="305"/>
      <c r="E31" s="305"/>
      <c r="F31" s="305"/>
      <c r="G31" s="305"/>
      <c r="H31" s="305"/>
      <c r="I31" s="306"/>
      <c r="J31" s="296">
        <f>SUM(J30:K30)</f>
        <v>1996493</v>
      </c>
      <c r="K31" s="297"/>
      <c r="L31" s="25"/>
      <c r="M31" s="1"/>
      <c r="N31" s="28"/>
    </row>
    <row r="32" spans="1:14" ht="15.75" thickTop="1" x14ac:dyDescent="0.25"/>
  </sheetData>
  <sheetProtection selectLockedCells="1" selectUnlockedCells="1"/>
  <mergeCells count="52">
    <mergeCell ref="J31:K31"/>
    <mergeCell ref="A31:I31"/>
    <mergeCell ref="A22:A24"/>
    <mergeCell ref="J22:K22"/>
    <mergeCell ref="J21:M21"/>
    <mergeCell ref="A30:I30"/>
    <mergeCell ref="L22:L24"/>
    <mergeCell ref="D25:E25"/>
    <mergeCell ref="H25:I25"/>
    <mergeCell ref="B22:B24"/>
    <mergeCell ref="A21:I21"/>
    <mergeCell ref="C22:C24"/>
    <mergeCell ref="D22:E24"/>
    <mergeCell ref="F22:G24"/>
    <mergeCell ref="H22:I24"/>
    <mergeCell ref="A11:A13"/>
    <mergeCell ref="B11:B13"/>
    <mergeCell ref="C11:C13"/>
    <mergeCell ref="E19:N19"/>
    <mergeCell ref="A16:I16"/>
    <mergeCell ref="J17:K17"/>
    <mergeCell ref="A19:D19"/>
    <mergeCell ref="J11:K11"/>
    <mergeCell ref="F11:G13"/>
    <mergeCell ref="H11:I13"/>
    <mergeCell ref="D11:E13"/>
    <mergeCell ref="L11:L13"/>
    <mergeCell ref="D14:E14"/>
    <mergeCell ref="H14:I14"/>
    <mergeCell ref="C7:D7"/>
    <mergeCell ref="F7:J7"/>
    <mergeCell ref="A8:J8"/>
    <mergeCell ref="A10:I10"/>
    <mergeCell ref="J10:M10"/>
    <mergeCell ref="A4:C4"/>
    <mergeCell ref="D4:N4"/>
    <mergeCell ref="C5:D5"/>
    <mergeCell ref="F5:J5"/>
    <mergeCell ref="C6:D6"/>
    <mergeCell ref="F6:J6"/>
    <mergeCell ref="N11:N13"/>
    <mergeCell ref="J12:J13"/>
    <mergeCell ref="K12:K13"/>
    <mergeCell ref="N22:N24"/>
    <mergeCell ref="J23:J24"/>
    <mergeCell ref="K23:K24"/>
    <mergeCell ref="H26:I26"/>
    <mergeCell ref="H27:I27"/>
    <mergeCell ref="H28:I28"/>
    <mergeCell ref="H29:I29"/>
    <mergeCell ref="H15:I15"/>
    <mergeCell ref="A20:I20"/>
  </mergeCells>
  <pageMargins left="0" right="0" top="0.94488188976377963" bottom="0.15748031496062992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CZ00303453&amp;C&amp;"Calibri,Tučné"&amp;14Přehled DOTACÍ
 v návaznosti na rozpočet&amp;R&amp;"Calibri,Tučné"&amp;11Rok 2019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2</vt:lpstr>
      <vt:lpstr>Přehled o stavu rozpočtu 2019</vt:lpstr>
      <vt:lpstr>Dotace 2019 -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2019-06-17T10:38:19Z</cp:lastPrinted>
  <dcterms:created xsi:type="dcterms:W3CDTF">2019-06-17T11:59:17Z</dcterms:created>
  <dcterms:modified xsi:type="dcterms:W3CDTF">2024-01-12T08:42:28Z</dcterms:modified>
</cp:coreProperties>
</file>