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70" windowWidth="17895" windowHeight="6600" activeTab="1"/>
  </bookViews>
  <sheets>
    <sheet name="Přehled o stavu rozpočtu 2023" sheetId="6" r:id="rId1"/>
    <sheet name="Rozpočtové opatření č. 2" sheetId="36" r:id="rId2"/>
    <sheet name="Příloha RO č. 2" sheetId="35" r:id="rId3"/>
  </sheets>
  <definedNames>
    <definedName name="_xlnm.Print_Titles" localSheetId="0">'Přehled o stavu rozpočtu 2023'!$1:$2</definedName>
    <definedName name="_xlnm.Print_Titles" localSheetId="1">'Rozpočtové opatření č. 2'!$1:$2</definedName>
  </definedNames>
  <calcPr calcId="145621"/>
</workbook>
</file>

<file path=xl/calcChain.xml><?xml version="1.0" encoding="utf-8"?>
<calcChain xmlns="http://schemas.openxmlformats.org/spreadsheetml/2006/main">
  <c r="I69" i="35" l="1"/>
  <c r="J69" i="35" s="1"/>
  <c r="I68" i="35"/>
  <c r="J68" i="35" s="1"/>
  <c r="I34" i="35" l="1"/>
  <c r="I4" i="35"/>
  <c r="M24" i="36" l="1"/>
  <c r="L24" i="36"/>
  <c r="M16" i="36" l="1"/>
  <c r="L16" i="36"/>
  <c r="M10" i="36"/>
  <c r="L10" i="36"/>
  <c r="I36" i="35"/>
  <c r="J36" i="35" s="1"/>
  <c r="I35" i="35"/>
  <c r="J35" i="35" s="1"/>
  <c r="I33" i="35"/>
  <c r="J33" i="35" s="1"/>
  <c r="I32" i="35"/>
  <c r="J4" i="35"/>
  <c r="H80" i="35"/>
  <c r="G80" i="35"/>
  <c r="I79" i="35"/>
  <c r="J79" i="35" s="1"/>
  <c r="I78" i="35"/>
  <c r="J78" i="35" s="1"/>
  <c r="I77" i="35"/>
  <c r="J77" i="35" s="1"/>
  <c r="I76" i="35"/>
  <c r="J76" i="35" s="1"/>
  <c r="I75" i="35"/>
  <c r="J75" i="35" s="1"/>
  <c r="J74" i="35"/>
  <c r="I74" i="35"/>
  <c r="I73" i="35"/>
  <c r="J73" i="35" s="1"/>
  <c r="I72" i="35"/>
  <c r="J72" i="35" s="1"/>
  <c r="I71" i="35"/>
  <c r="J71" i="35" s="1"/>
  <c r="I70" i="35"/>
  <c r="J70" i="35" s="1"/>
  <c r="I67" i="35"/>
  <c r="J67" i="35" s="1"/>
  <c r="I66" i="35"/>
  <c r="J66" i="35" s="1"/>
  <c r="I65" i="35"/>
  <c r="J65" i="35" s="1"/>
  <c r="J64" i="35"/>
  <c r="I64" i="35"/>
  <c r="I63" i="35"/>
  <c r="J63" i="35" s="1"/>
  <c r="J62" i="35"/>
  <c r="I45" i="35"/>
  <c r="H45" i="35"/>
  <c r="G45" i="35"/>
  <c r="F45" i="35"/>
  <c r="E45" i="35"/>
  <c r="J44" i="35"/>
  <c r="J45" i="35" s="1"/>
  <c r="J39" i="35"/>
  <c r="H37" i="35"/>
  <c r="H38" i="35" s="1"/>
  <c r="G37" i="35"/>
  <c r="F37" i="35"/>
  <c r="E37" i="35"/>
  <c r="J34" i="35"/>
  <c r="J32" i="35"/>
  <c r="H12" i="35"/>
  <c r="G12" i="35"/>
  <c r="F12" i="35"/>
  <c r="E12" i="35"/>
  <c r="I11" i="35"/>
  <c r="J11" i="35" s="1"/>
  <c r="I10" i="35"/>
  <c r="J10" i="35" s="1"/>
  <c r="I9" i="35"/>
  <c r="J9" i="35" s="1"/>
  <c r="E16" i="6"/>
  <c r="D31" i="6" s="1"/>
  <c r="E7" i="6"/>
  <c r="E11" i="6" s="1"/>
  <c r="J12" i="35" l="1"/>
  <c r="I14" i="35" s="1"/>
  <c r="E20" i="6"/>
  <c r="D30" i="6"/>
  <c r="J37" i="35"/>
  <c r="I47" i="35" s="1"/>
  <c r="J80" i="35"/>
  <c r="I12" i="35"/>
  <c r="I80" i="35"/>
  <c r="I37" i="35"/>
  <c r="I38" i="35" s="1"/>
  <c r="J38" i="35" s="1"/>
  <c r="C31" i="6"/>
  <c r="C30" i="6"/>
  <c r="D42" i="6" l="1"/>
  <c r="E38" i="6"/>
  <c r="E37" i="6"/>
  <c r="D39" i="6" l="1"/>
  <c r="C35" i="6" l="1"/>
  <c r="E35" i="6" s="1"/>
  <c r="C36" i="6"/>
  <c r="E36" i="6" s="1"/>
  <c r="E39" i="6" l="1"/>
  <c r="C39" i="6" l="1"/>
  <c r="E26" i="6"/>
  <c r="E31" i="6" l="1"/>
  <c r="E43" i="6" s="1"/>
  <c r="D43" i="6"/>
  <c r="D44" i="6" s="1"/>
  <c r="D32" i="6"/>
  <c r="C43" i="6"/>
  <c r="C32" i="6" l="1"/>
  <c r="E30" i="6"/>
  <c r="C42" i="6"/>
  <c r="C44" i="6" s="1"/>
  <c r="E32" i="6" l="1"/>
  <c r="E42" i="6"/>
  <c r="E44" i="6" s="1"/>
</calcChain>
</file>

<file path=xl/sharedStrings.xml><?xml version="1.0" encoding="utf-8"?>
<sst xmlns="http://schemas.openxmlformats.org/spreadsheetml/2006/main" count="293" uniqueCount="150">
  <si>
    <t>I. ROZPOČTOVÉ PŘÍJMY</t>
  </si>
  <si>
    <t>Paragraf</t>
  </si>
  <si>
    <t>Položka</t>
  </si>
  <si>
    <t>Text</t>
  </si>
  <si>
    <t>0000</t>
  </si>
  <si>
    <t>ROZPOČTOVÉ PŘÍJMY CELKEM</t>
  </si>
  <si>
    <t>II. ROZPOČTOVÉ VÝDAJE</t>
  </si>
  <si>
    <t>Neinv.transfery společenstvím vlastníků jednotek</t>
  </si>
  <si>
    <t>Ostatní neinv.transfery nezisk.a podob.organizacím</t>
  </si>
  <si>
    <t>Neinvestiční transfery spolkům</t>
  </si>
  <si>
    <t>Neinv.transf. fundacím, ústavům a obecně prosp.sp.</t>
  </si>
  <si>
    <t>Neinvestiční transfery obcím</t>
  </si>
  <si>
    <t>Ostatní neinv.transfery veř.rozp.územní úrovně</t>
  </si>
  <si>
    <t>ROZPOČTOVÉ VÝDAJE CELKEM</t>
  </si>
  <si>
    <t>8115</t>
  </si>
  <si>
    <t>8123</t>
  </si>
  <si>
    <t>8901</t>
  </si>
  <si>
    <t>Lesní hospodářství</t>
  </si>
  <si>
    <t>Všeobecná veřejná správa a služby</t>
  </si>
  <si>
    <t>FINANCOVÁNÍ</t>
  </si>
  <si>
    <t>Zpracovala : Pavlína Minářová</t>
  </si>
  <si>
    <t>5xxx</t>
  </si>
  <si>
    <t xml:space="preserve">Souhrnný přehled o stavu rozpočtu MĚSTA Štíty : </t>
  </si>
  <si>
    <r>
      <t>I.</t>
    </r>
    <r>
      <rPr>
        <b/>
        <sz val="7"/>
        <color indexed="18"/>
        <rFont val="Times New Roman"/>
        <family val="1"/>
        <charset val="238"/>
      </rPr>
      <t xml:space="preserve">             </t>
    </r>
    <r>
      <rPr>
        <b/>
        <u/>
        <sz val="12.5"/>
        <color indexed="18"/>
        <rFont val="Arial"/>
        <family val="2"/>
        <charset val="238"/>
      </rPr>
      <t>ROZPOČTOVÉ PŘÍJMY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</si>
  <si>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příjmy:</t>
    </r>
  </si>
  <si>
    <r>
      <t>II.</t>
    </r>
    <r>
      <rPr>
        <b/>
        <sz val="7"/>
        <color indexed="18"/>
        <rFont val="Times New Roman"/>
        <family val="1"/>
        <charset val="238"/>
      </rPr>
      <t xml:space="preserve">           </t>
    </r>
    <r>
      <rPr>
        <b/>
        <u/>
        <sz val="12.5"/>
        <color indexed="18"/>
        <rFont val="Arial"/>
        <family val="2"/>
        <charset val="238"/>
      </rPr>
      <t>ROZPOČTOVÉ VÝDAJE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</si>
  <si>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rozpočtové výdaje :</t>
    </r>
  </si>
  <si>
    <r>
      <t>III.</t>
    </r>
    <r>
      <rPr>
        <b/>
        <sz val="7"/>
        <color indexed="18"/>
        <rFont val="Times New Roman"/>
        <family val="1"/>
        <charset val="238"/>
      </rPr>
      <t xml:space="preserve">          </t>
    </r>
    <r>
      <rPr>
        <b/>
        <u/>
        <sz val="12.5"/>
        <color indexed="18"/>
        <rFont val="Arial"/>
        <family val="2"/>
        <charset val="238"/>
      </rPr>
      <t>FINANCOVÁNÍ – třída 8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</si>
  <si>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>CELKEM financování :</t>
    </r>
  </si>
  <si>
    <t>Rekapitulace:</t>
  </si>
  <si>
    <r>
      <t>ROZPOČTOVÉ PŘÍJMY</t>
    </r>
    <r>
      <rPr>
        <b/>
        <sz val="8"/>
        <color indexed="8"/>
        <rFont val="Symbol"/>
        <family val="1"/>
        <charset val="2"/>
      </rPr>
      <t>;</t>
    </r>
    <r>
      <rPr>
        <b/>
        <sz val="8"/>
        <color indexed="8"/>
        <rFont val="Times New Roman"/>
        <family val="1"/>
        <charset val="238"/>
      </rPr>
      <t xml:space="preserve"> ROZPOČTOVÉ VÝDAJE</t>
    </r>
  </si>
  <si>
    <t xml:space="preserve">PŘÍJMY celkem - VÝDAJE celkem </t>
  </si>
  <si>
    <t xml:space="preserve">FINANCOVÁNÍ </t>
  </si>
  <si>
    <t>pol. 8115</t>
  </si>
  <si>
    <r>
      <t>Změna stavu krát.prostředků na bank.účtech (</t>
    </r>
    <r>
      <rPr>
        <sz val="8"/>
        <color indexed="8"/>
        <rFont val="Calibri"/>
        <family val="2"/>
        <charset val="238"/>
      </rPr>
      <t>±</t>
    </r>
    <r>
      <rPr>
        <sz val="8"/>
        <color indexed="8"/>
        <rFont val="Times New Roman"/>
        <family val="1"/>
        <charset val="238"/>
      </rPr>
      <t xml:space="preserve">)                 </t>
    </r>
    <r>
      <rPr>
        <sz val="7"/>
        <color indexed="8"/>
        <rFont val="Times New Roman"/>
        <family val="1"/>
        <charset val="238"/>
      </rPr>
      <t>(+) = zapojení vlastních fin. prostředků ze ZBÚ</t>
    </r>
    <r>
      <rPr>
        <sz val="7"/>
        <color indexed="8"/>
        <rFont val="Symbol"/>
        <family val="1"/>
        <charset val="2"/>
      </rPr>
      <t>;</t>
    </r>
    <r>
      <rPr>
        <sz val="7"/>
        <color indexed="8"/>
        <rFont val="Times New Roman"/>
        <family val="1"/>
        <charset val="238"/>
      </rPr>
      <t xml:space="preserve"> (-) = úspora</t>
    </r>
  </si>
  <si>
    <t>pol. 8124</t>
  </si>
  <si>
    <t>Uhrazené splátky dlouhod. přijatých půjček (-) = splátky ÚVĚRŮ</t>
  </si>
  <si>
    <t>Třída 8</t>
  </si>
  <si>
    <r>
      <t>Ostatní (</t>
    </r>
    <r>
      <rPr>
        <sz val="8"/>
        <color indexed="8"/>
        <rFont val="Calibri"/>
        <family val="2"/>
        <charset val="238"/>
      </rPr>
      <t>±)</t>
    </r>
  </si>
  <si>
    <r>
      <t>FINANCOVÁNÍ celkem (</t>
    </r>
    <r>
      <rPr>
        <b/>
        <sz val="10"/>
        <color indexed="8"/>
        <rFont val="Calibri"/>
        <family val="2"/>
        <charset val="238"/>
      </rPr>
      <t>±</t>
    </r>
    <r>
      <rPr>
        <b/>
        <sz val="10"/>
        <color indexed="8"/>
        <rFont val="Times New Roman"/>
        <family val="1"/>
        <charset val="238"/>
      </rPr>
      <t>)</t>
    </r>
  </si>
  <si>
    <t>Rekapitulace</t>
  </si>
  <si>
    <t>PŘÍJMY celkem vč. FINANCOVÁNÍ (+)</t>
  </si>
  <si>
    <t xml:space="preserve">VÝDAJE celkem vč. FINANCOVÁNÍ (-) </t>
  </si>
  <si>
    <t>Dlouhodobé přijaté půjčené prostředky (+)</t>
  </si>
  <si>
    <t>Operace z peněžních účtů organizace nemající charakter příjmů a výdajů vládního sektoru (+)</t>
  </si>
  <si>
    <t>FINANCOVÁNÍ CELKEM</t>
  </si>
  <si>
    <t>PŘÍJMY vč. FINANCOVÁNÍ CELKEM</t>
  </si>
  <si>
    <t>8124</t>
  </si>
  <si>
    <t>Uhrazené splátky dlouhod. přijatých půjček (-)</t>
  </si>
  <si>
    <t>VÝDAJE vč. FINANCOVÁNÍ CELKEM</t>
  </si>
  <si>
    <t xml:space="preserve">Odvětvové třídění RS </t>
  </si>
  <si>
    <t>103x</t>
  </si>
  <si>
    <t>3xxx</t>
  </si>
  <si>
    <t>Služby pro obyvatelstvo</t>
  </si>
  <si>
    <t>FINANCOVÁNÍ CELKEM CELKEM</t>
  </si>
  <si>
    <t>2xxx</t>
  </si>
  <si>
    <t>Průmyslová a ostatní odvětví hospodářství</t>
  </si>
  <si>
    <t>pol. 8123</t>
  </si>
  <si>
    <t>Součást výše uvedeného odvětvové třídění RS.</t>
  </si>
  <si>
    <t>Neinvestiční příspěvky zřízeným přísp.org.</t>
  </si>
  <si>
    <t>Příjemce - účel</t>
  </si>
  <si>
    <t>Neinvestiční transfery krajům</t>
  </si>
  <si>
    <t>ROZPOČET na ROK 2023</t>
  </si>
  <si>
    <t>Úpravený rozpočet 2022</t>
  </si>
  <si>
    <t>Stav k 31.12.2022 (skutečnost)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</si>
  <si>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</si>
  <si>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(8115 - zapojení vl.fin.zdrojů) - ZMě Štíty dne 22.03.2023: </t>
    </r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</si>
  <si>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(8124 - splatky úvěrů) - ZMě Štíty dne 22.03.2023: </t>
    </r>
  </si>
  <si>
    <t>Rozpočet  schválený 2023</t>
  </si>
  <si>
    <t>PŘÍJMY 2023 celkem (+)</t>
  </si>
  <si>
    <t>VÝDAJE 2023 celkem (-)</t>
  </si>
  <si>
    <t>6xxx</t>
  </si>
  <si>
    <t>Neinvestiční výdaje (5xxx)</t>
  </si>
  <si>
    <t>Investiční výdaje (6xxx)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</si>
  <si>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Rozpočet schválený (8123 - </t>
    </r>
    <r>
      <rPr>
        <b/>
        <sz val="7"/>
        <color indexed="18"/>
        <rFont val="Arial"/>
        <family val="2"/>
        <charset val="238"/>
      </rPr>
      <t>dlouhodobé přijaté půjčené prostředky</t>
    </r>
    <r>
      <rPr>
        <b/>
        <sz val="10"/>
        <color indexed="18"/>
        <rFont val="Arial"/>
        <family val="2"/>
        <charset val="238"/>
      </rPr>
      <t xml:space="preserve">) - ZMě Štíty dne 22.03.2023: </t>
    </r>
  </si>
  <si>
    <t>Svaz knihovníků a informačních pracovníků - členský příspěvek 2023</t>
  </si>
  <si>
    <t>TJ SOKOL Štíty, spolek - transfery na činnost roku 2023</t>
  </si>
  <si>
    <t>Pardubický kraj - příspěvek na dopravní obslužnost na rok 2023</t>
  </si>
  <si>
    <t>Crhovská chasa - na pořádání spol., kultur. a sport. akcí v roce 2023</t>
  </si>
  <si>
    <t>Klub seniorů Štíty, z.s. - na poř. přednášek, kult.akcí, ... v roce 2023</t>
  </si>
  <si>
    <t>Asociace turistických informačních center - člen.příspěvek na rok 2023</t>
  </si>
  <si>
    <t>Sdružení místních samospráv ČR, z. s. - členský příspěvek na rok 2023</t>
  </si>
  <si>
    <r>
      <t xml:space="preserve">Bezpečnost státu a právní ochrana </t>
    </r>
    <r>
      <rPr>
        <sz val="6"/>
        <rFont val="Times New Roman"/>
        <family val="1"/>
        <charset val="238"/>
      </rPr>
      <t xml:space="preserve">(ochrana obyvatelstva, požární ochrana a IZS apod.) </t>
    </r>
  </si>
  <si>
    <r>
      <rPr>
        <b/>
        <sz val="9"/>
        <color theme="1"/>
        <rFont val="Times New Roman"/>
        <family val="1"/>
        <charset val="238"/>
      </rPr>
      <t>VÝDAJE - ZÁVAZNÝ UKAZATEL - odvětvové třídění RS</t>
    </r>
    <r>
      <rPr>
        <sz val="9"/>
        <color theme="1"/>
        <rFont val="Times New Roman"/>
        <family val="1"/>
        <charset val="238"/>
      </rPr>
      <t xml:space="preserve"> v rozsahu dle výše uvedeného třídění + </t>
    </r>
    <r>
      <rPr>
        <b/>
        <sz val="9"/>
        <color theme="1"/>
        <rFont val="Times New Roman"/>
        <family val="1"/>
        <charset val="238"/>
      </rPr>
      <t>"Finanční vztahy k jiným osobám"</t>
    </r>
  </si>
  <si>
    <r>
      <rPr>
        <b/>
        <sz val="12"/>
        <color theme="1"/>
        <rFont val="Times New Roman"/>
        <family val="1"/>
        <charset val="238"/>
      </rPr>
      <t>Finanční vztahy k jiným osobám</t>
    </r>
    <r>
      <rPr>
        <b/>
        <sz val="10"/>
        <color theme="1"/>
        <rFont val="Times New Roman"/>
        <family val="1"/>
        <charset val="238"/>
      </rPr>
      <t xml:space="preserve"> </t>
    </r>
    <r>
      <rPr>
        <b/>
        <sz val="7"/>
        <color theme="1"/>
        <rFont val="Times New Roman"/>
        <family val="1"/>
        <charset val="238"/>
      </rPr>
      <t>(vč. příspěvků a dotací příspěvkové organizaci)</t>
    </r>
    <r>
      <rPr>
        <b/>
        <sz val="10"/>
        <color theme="1"/>
        <rFont val="Times New Roman"/>
        <family val="1"/>
        <charset val="238"/>
      </rPr>
      <t xml:space="preserve"> - ZÁVAZNÝ UKAZATEL ROZPOČTU</t>
    </r>
  </si>
  <si>
    <r>
      <t xml:space="preserve">Neinvestiční transfery krajům </t>
    </r>
    <r>
      <rPr>
        <b/>
        <sz val="6"/>
        <rFont val="Times New Roman"/>
        <family val="1"/>
        <charset val="238"/>
      </rPr>
      <t>ZJ 035</t>
    </r>
  </si>
  <si>
    <t>KIDSOK - příspěvek na dopravní obslužnost na rok 2023</t>
  </si>
  <si>
    <t>Mikroregion Zábřežsko - členský příspěvek za rok 2023</t>
  </si>
  <si>
    <t>MAS Horní Pomoraví, o.p.s. - členský příspěvek v za rok 2023</t>
  </si>
  <si>
    <t>SVOL, komora obecních lesů - členský příspěvek na rok 2023</t>
  </si>
  <si>
    <t>SDRUŽENÍ CESTOVNÍHO RUCHU Jeseníky - člen.příspěvek na rok 2023</t>
  </si>
  <si>
    <t>ZŠ a MŠ Štíty - příspěvek na provoz ZŠ  a MŠ od zřizovatele na rok 2023</t>
  </si>
  <si>
    <t>Město Zábřeh - za řešení přestupků roku 2023</t>
  </si>
  <si>
    <t>SH ČMS - Sbor dobrovolných hasičů Heroltice - finanční dar na dofinancování nákupu vybavení SDH Heroltice v roce 2023</t>
  </si>
  <si>
    <t>ZŠ a SŠ Pomněnka o.p.s. - finanční příspěvek na rok 2023</t>
  </si>
  <si>
    <r>
      <t xml:space="preserve">1) Změny rozpočtu - dotační prostředky </t>
    </r>
    <r>
      <rPr>
        <b/>
        <u/>
        <sz val="12"/>
        <rFont val="Calibri"/>
        <family val="2"/>
        <charset val="238"/>
      </rPr>
      <t>(účelové prostředky)</t>
    </r>
  </si>
  <si>
    <t>NS</t>
  </si>
  <si>
    <t>UCS</t>
  </si>
  <si>
    <t>UUS</t>
  </si>
  <si>
    <t>SU</t>
  </si>
  <si>
    <t>AU</t>
  </si>
  <si>
    <t>ODPA</t>
  </si>
  <si>
    <t>POL</t>
  </si>
  <si>
    <t>ZJ</t>
  </si>
  <si>
    <t>UZ</t>
  </si>
  <si>
    <t>ORJ</t>
  </si>
  <si>
    <t>ORG</t>
  </si>
  <si>
    <t>MD</t>
  </si>
  <si>
    <t>D</t>
  </si>
  <si>
    <t>Popis</t>
  </si>
  <si>
    <t>00303453</t>
  </si>
  <si>
    <t>000000</t>
  </si>
  <si>
    <t>4116</t>
  </si>
  <si>
    <t>104513013</t>
  </si>
  <si>
    <t>003xxx</t>
  </si>
  <si>
    <t>VPP - výdaje hrazené z účelové neinvestiční dotace (EU)</t>
  </si>
  <si>
    <t>104113013</t>
  </si>
  <si>
    <t>231</t>
  </si>
  <si>
    <t>0</t>
  </si>
  <si>
    <t>VPP - výdaje hrazené z účelové neinvestiční dotace (SR)</t>
  </si>
  <si>
    <t>Celkem</t>
  </si>
  <si>
    <t>z toho:</t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</si>
  <si>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dotační prostředky (účelové prostředky):</t>
    </r>
  </si>
  <si>
    <r>
      <t xml:space="preserve">·  </t>
    </r>
    <r>
      <rPr>
        <b/>
        <sz val="10"/>
        <color indexed="18"/>
        <rFont val="Arial"/>
        <family val="2"/>
        <charset val="238"/>
      </rPr>
      <t>Změny rozpočtu - vlastní:</t>
    </r>
  </si>
  <si>
    <r>
      <t xml:space="preserve">·  </t>
    </r>
    <r>
      <rPr>
        <b/>
        <sz val="10"/>
        <color indexed="18"/>
        <rFont val="Arial"/>
        <family val="2"/>
        <charset val="238"/>
      </rPr>
      <t xml:space="preserve">Změny rozpočtu - dotační prostředky (účelové prostředky) </t>
    </r>
    <r>
      <rPr>
        <b/>
        <sz val="8"/>
        <color indexed="18"/>
        <rFont val="Arial"/>
        <family val="2"/>
        <charset val="238"/>
      </rPr>
      <t>vč. vazeb na dotační prostředky:</t>
    </r>
  </si>
  <si>
    <t>Rozpočtové změny 2023</t>
  </si>
  <si>
    <t>Rozpočet upravený 2023</t>
  </si>
  <si>
    <t>ROZPOČTOVÉ OPATŘENÍ aktuální</t>
  </si>
  <si>
    <t>¯</t>
  </si>
  <si>
    <r>
      <t xml:space="preserve">Změna stavu krátkodobých prostředků na bankovních účtech (+) Zapojení vlastních finančních prostředků ze ZBÚ Města Štíty (část). </t>
    </r>
    <r>
      <rPr>
        <i/>
        <sz val="8"/>
        <color indexed="8"/>
        <rFont val="Times New Roman"/>
        <family val="1"/>
        <charset val="238"/>
      </rPr>
      <t>Poznámka: (-) = úspora</t>
    </r>
  </si>
  <si>
    <t>Rozpočtové změny 2023 celkem</t>
  </si>
  <si>
    <t>ROZPOČET UPRAVENÝ na ROK 2023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</si>
  <si>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1/2023 - RMě Štíty č. 13 dne 19.04.2023: </t>
    </r>
  </si>
  <si>
    <t>RS (Změna - snížení) Neinvestiční dotace na VEŘEJNĚ PROSPĚŠNÉ PRÁCE (VPP) - dotace EU a SR - Úřad práce Šumperk</t>
  </si>
  <si>
    <r>
      <t>·</t>
    </r>
    <r>
      <rPr>
        <sz val="7"/>
        <color indexed="18"/>
        <rFont val="Times New Roman"/>
        <family val="1"/>
        <charset val="238"/>
      </rPr>
      <t xml:space="preserve">         </t>
    </r>
    <r>
      <rPr>
        <b/>
        <sz val="10"/>
        <color indexed="18"/>
        <rFont val="Arial"/>
        <family val="2"/>
        <charset val="238"/>
      </rPr>
      <t xml:space="preserve">Rozpočtové opatření č. 2/2023 - RMě Štíty č. 16 dne 31.05.2023: </t>
    </r>
  </si>
  <si>
    <t>RO č. 2/2023</t>
  </si>
  <si>
    <t>Účelová neinvestiční dotace na VPP za 4-5/2023 - evropský podíl 82,38% (EU)</t>
  </si>
  <si>
    <t>Účelová neinvestiční dotace na VPP za 4-5/2023 - národní podíl 17,62% (SR)</t>
  </si>
  <si>
    <t>13101</t>
  </si>
  <si>
    <t xml:space="preserve">Účelová neinvestiční dotace na VPP za 4-5/2023 </t>
  </si>
  <si>
    <t xml:space="preserve">VPP - výdaje hrazené z účelové neinvestiční dotace </t>
  </si>
  <si>
    <t>I. Neinvestiční dotace na VEŘEJNĚ PROSPĚŠNÉ PRÁCE (VPP) - Úřad práce Šumperk</t>
  </si>
  <si>
    <t>4122</t>
  </si>
  <si>
    <t>Účelová neinvestiční dotace - Průtokový transfer pro ZŠ a MŠ Štíty na - "Obědy do škol v Olomouckém kraji III" - EU</t>
  </si>
  <si>
    <t>Účelová neinvestiční dotace - Průtokový transfer pro ZŠ a MŠ Štíty na - "Obědy do škol v Olomouckém kraji III" - SR</t>
  </si>
  <si>
    <t>951</t>
  </si>
  <si>
    <r>
      <t xml:space="preserve">II. Průtokový transfer pro ZŠ a MŠ Štíty na - </t>
    </r>
    <r>
      <rPr>
        <b/>
        <sz val="11"/>
        <rFont val="Calibri"/>
        <family val="2"/>
        <charset val="238"/>
        <scheme val="minor"/>
      </rPr>
      <t>OP potravinové a materiální pomoci v Ol.kraji</t>
    </r>
    <r>
      <rPr>
        <b/>
        <sz val="12"/>
        <rFont val="Calibri"/>
        <family val="2"/>
        <charset val="238"/>
        <scheme val="minor"/>
      </rPr>
      <t xml:space="preserve"> "Obědy do škol v Olomouckém kraji III" - Olomoucký kraj</t>
    </r>
  </si>
  <si>
    <t>Neinvestiční transfery zřízeným přísp.org.</t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</si>
  <si>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(evr.podíl)</t>
    </r>
  </si>
  <si>
    <r>
      <t xml:space="preserve">ZŠ a MŠ Štíty - </t>
    </r>
    <r>
      <rPr>
        <sz val="6"/>
        <rFont val="Arial"/>
        <family val="2"/>
        <charset val="238"/>
      </rPr>
      <t>průtok.transfer</t>
    </r>
    <r>
      <rPr>
        <sz val="8"/>
        <rFont val="Arial"/>
        <family val="2"/>
        <charset val="238"/>
      </rPr>
      <t xml:space="preserve"> "Obědy do škol III" - </t>
    </r>
    <r>
      <rPr>
        <b/>
        <sz val="8"/>
        <rFont val="Arial"/>
        <family val="2"/>
        <charset val="238"/>
      </rPr>
      <t>ÚZ 951</t>
    </r>
    <r>
      <rPr>
        <sz val="8"/>
        <rFont val="Arial"/>
        <family val="2"/>
        <charset val="238"/>
      </rPr>
      <t xml:space="preserve"> (nár.podíl)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</si>
</sst>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Kč&quot;"/>
    <numFmt numFmtId="165" formatCode="#,##0.00&quot; Kč&quot;"/>
    <numFmt numFmtId="166" formatCode="#,##0&quot; Kč&quot;"/>
  </numFmts>
  <fonts count="1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1"/>
    </font>
    <font>
      <sz val="7"/>
      <name val="Times New Roman"/>
      <family val="1"/>
      <charset val="238"/>
    </font>
    <font>
      <sz val="8"/>
      <name val="Times New Roman"/>
      <family val="1"/>
      <charset val="238"/>
    </font>
    <font>
      <sz val="10"/>
      <color indexed="8"/>
      <name val="Arial"/>
      <family val="2"/>
      <charset val="1"/>
    </font>
    <font>
      <sz val="9"/>
      <name val="Times New Roman"/>
      <family val="1"/>
      <charset val="238"/>
    </font>
    <font>
      <sz val="11"/>
      <name val="Calibri"/>
      <family val="2"/>
      <scheme val="minor"/>
    </font>
    <font>
      <b/>
      <sz val="8"/>
      <name val="Times New Roman"/>
      <family val="1"/>
      <charset val="238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  <charset val="238"/>
    </font>
    <font>
      <b/>
      <sz val="10"/>
      <name val="Arial"/>
      <family val="2"/>
      <charset val="238"/>
    </font>
    <font>
      <b/>
      <i/>
      <u/>
      <sz val="16"/>
      <color rgb="FF000000"/>
      <name val="Times New Roman"/>
      <family val="1"/>
      <charset val="238"/>
    </font>
    <font>
      <u/>
      <sz val="16"/>
      <color rgb="FF000000"/>
      <name val="Arial"/>
      <family val="2"/>
      <charset val="238"/>
    </font>
    <font>
      <b/>
      <u/>
      <sz val="16"/>
      <name val="Arial"/>
      <family val="2"/>
      <charset val="238"/>
    </font>
    <font>
      <b/>
      <i/>
      <sz val="14"/>
      <color rgb="FF000000"/>
      <name val="Times New Roman"/>
      <family val="1"/>
      <charset val="238"/>
    </font>
    <font>
      <b/>
      <sz val="12.5"/>
      <color rgb="FF000080"/>
      <name val="Arial"/>
      <family val="2"/>
      <charset val="238"/>
    </font>
    <font>
      <b/>
      <sz val="7"/>
      <color indexed="18"/>
      <name val="Times New Roman"/>
      <family val="1"/>
      <charset val="238"/>
    </font>
    <font>
      <b/>
      <u/>
      <sz val="12.5"/>
      <color indexed="18"/>
      <name val="Arial"/>
      <family val="2"/>
      <charset val="238"/>
    </font>
    <font>
      <sz val="10"/>
      <color rgb="FF000080"/>
      <name val="Symbol"/>
      <family val="1"/>
      <charset val="2"/>
    </font>
    <font>
      <sz val="7"/>
      <color indexed="1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8"/>
      <color rgb="FF000000"/>
      <name val="Times New Roman"/>
      <family val="1"/>
      <charset val="238"/>
    </font>
    <font>
      <b/>
      <sz val="8"/>
      <color indexed="8"/>
      <name val="Symbol"/>
      <family val="1"/>
      <charset val="2"/>
    </font>
    <font>
      <b/>
      <sz val="8"/>
      <color indexed="8"/>
      <name val="Times New Roman"/>
      <family val="1"/>
      <charset val="238"/>
    </font>
    <font>
      <b/>
      <sz val="7"/>
      <color rgb="FF000000"/>
      <name val="Times New Roman"/>
      <family val="1"/>
      <charset val="238"/>
    </font>
    <font>
      <b/>
      <sz val="7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6"/>
      <color rgb="FF000000"/>
      <name val="Times New Roman"/>
      <family val="1"/>
      <charset val="238"/>
    </font>
    <font>
      <sz val="6"/>
      <name val="Times New Roman"/>
      <family val="1"/>
      <charset val="238"/>
    </font>
    <font>
      <sz val="8"/>
      <color indexed="8"/>
      <name val="Calibri"/>
      <family val="2"/>
      <charset val="238"/>
    </font>
    <font>
      <sz val="8"/>
      <color indexed="8"/>
      <name val="Times New Roman"/>
      <family val="1"/>
      <charset val="238"/>
    </font>
    <font>
      <sz val="7"/>
      <color indexed="8"/>
      <name val="Times New Roman"/>
      <family val="1"/>
      <charset val="238"/>
    </font>
    <font>
      <sz val="7"/>
      <color indexed="8"/>
      <name val="Symbol"/>
      <family val="1"/>
      <charset val="2"/>
    </font>
    <font>
      <b/>
      <sz val="10"/>
      <color indexed="8"/>
      <name val="Calibri"/>
      <family val="2"/>
      <charset val="238"/>
    </font>
    <font>
      <b/>
      <sz val="10"/>
      <color indexed="8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7"/>
      <color indexed="18"/>
      <name val="Arial"/>
      <family val="2"/>
      <charset val="238"/>
    </font>
    <font>
      <i/>
      <sz val="8"/>
      <color theme="1"/>
      <name val="Calibri"/>
      <family val="2"/>
      <scheme val="minor"/>
    </font>
    <font>
      <sz val="7"/>
      <color rgb="FF000000"/>
      <name val="Times New Roman"/>
      <family val="1"/>
      <charset val="238"/>
    </font>
    <font>
      <b/>
      <sz val="8.5"/>
      <color rgb="FF000000"/>
      <name val="Times New Roman"/>
      <family val="1"/>
      <charset val="238"/>
    </font>
    <font>
      <sz val="8.5"/>
      <color rgb="FF000000"/>
      <name val="Times New Roman"/>
      <family val="1"/>
      <charset val="238"/>
    </font>
    <font>
      <b/>
      <u/>
      <sz val="12.5"/>
      <color rgb="FF000080"/>
      <name val="Times New Roman"/>
      <family val="1"/>
      <charset val="238"/>
    </font>
    <font>
      <b/>
      <sz val="10.5"/>
      <color rgb="FF00008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u/>
      <sz val="12.5"/>
      <color rgb="FFFF0000"/>
      <name val="Times New Roman"/>
      <family val="1"/>
      <charset val="238"/>
    </font>
    <font>
      <b/>
      <u/>
      <sz val="12.5"/>
      <name val="Times New Roman"/>
      <family val="1"/>
      <charset val="238"/>
    </font>
    <font>
      <b/>
      <u/>
      <sz val="7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b/>
      <i/>
      <sz val="6"/>
      <color rgb="FF000000"/>
      <name val="Times New Roman"/>
      <family val="1"/>
      <charset val="238"/>
    </font>
    <font>
      <b/>
      <i/>
      <sz val="6"/>
      <name val="Times New Roman"/>
      <family val="1"/>
      <charset val="238"/>
    </font>
    <font>
      <b/>
      <i/>
      <sz val="7.5"/>
      <name val="Times New Roman"/>
      <family val="1"/>
      <charset val="238"/>
    </font>
    <font>
      <b/>
      <sz val="7.5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b/>
      <sz val="10.65"/>
      <color indexed="18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.5"/>
      <name val="Times New Roman"/>
      <family val="1"/>
      <charset val="238"/>
    </font>
    <font>
      <b/>
      <sz val="8.5"/>
      <name val="Times New Roman"/>
      <family val="1"/>
      <charset val="238"/>
    </font>
    <font>
      <i/>
      <sz val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8.9499999999999993"/>
      <name val="Times New Roman"/>
      <family val="1"/>
      <charset val="238"/>
    </font>
    <font>
      <sz val="8.9499999999999993"/>
      <name val="Times New Roman"/>
      <family val="1"/>
      <charset val="238"/>
    </font>
    <font>
      <sz val="8.9499999999999993"/>
      <color rgb="FFFF0000"/>
      <name val="Times New Roman"/>
      <family val="1"/>
      <charset val="238"/>
    </font>
    <font>
      <b/>
      <sz val="8"/>
      <color rgb="FF000080"/>
      <name val="Times New Roman"/>
      <family val="1"/>
      <charset val="238"/>
    </font>
    <font>
      <b/>
      <sz val="9"/>
      <color rgb="FF000080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i/>
      <sz val="8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b/>
      <sz val="6"/>
      <name val="Times New Roman"/>
      <family val="1"/>
      <charset val="238"/>
    </font>
    <font>
      <sz val="10"/>
      <name val="Arial"/>
      <family val="2"/>
      <charset val="238"/>
    </font>
    <font>
      <b/>
      <u/>
      <sz val="16"/>
      <name val="Calibri"/>
      <family val="2"/>
      <charset val="238"/>
      <scheme val="minor"/>
    </font>
    <font>
      <b/>
      <u/>
      <sz val="12"/>
      <name val="Calibri"/>
      <family val="2"/>
      <charset val="238"/>
    </font>
    <font>
      <u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5"/>
      <name val="Calibri"/>
      <family val="2"/>
      <charset val="238"/>
    </font>
    <font>
      <b/>
      <sz val="10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4"/>
      <name val="Calibri"/>
      <family val="2"/>
      <charset val="238"/>
    </font>
    <font>
      <sz val="5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9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sz val="10"/>
      <color indexed="18"/>
      <name val="Symbol"/>
      <family val="1"/>
      <charset val="2"/>
    </font>
    <font>
      <sz val="10"/>
      <color indexed="18"/>
      <name val="Arial"/>
      <family val="2"/>
      <charset val="238"/>
    </font>
    <font>
      <sz val="10"/>
      <color indexed="63"/>
      <name val="Symbol"/>
      <family val="1"/>
      <charset val="2"/>
    </font>
    <font>
      <sz val="10"/>
      <color indexed="63"/>
      <name val="Arial"/>
      <family val="2"/>
      <charset val="238"/>
    </font>
    <font>
      <sz val="8"/>
      <color theme="4" tint="-0.499984740745262"/>
      <name val="Arial"/>
      <family val="2"/>
      <charset val="238"/>
    </font>
    <font>
      <b/>
      <sz val="8"/>
      <color indexed="18"/>
      <name val="Arial"/>
      <family val="2"/>
      <charset val="238"/>
    </font>
    <font>
      <b/>
      <sz val="7"/>
      <name val="Symbol"/>
      <family val="1"/>
      <charset val="2"/>
    </font>
    <font>
      <b/>
      <sz val="14"/>
      <color theme="1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5"/>
      <color rgb="FF000000"/>
      <name val="Times New Roman"/>
      <family val="1"/>
      <charset val="238"/>
    </font>
    <font>
      <sz val="10"/>
      <name val="Calibri"/>
      <family val="2"/>
      <charset val="238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5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4"/>
      <name val="Calibri"/>
      <family val="2"/>
      <charset val="238"/>
      <scheme val="minor"/>
    </font>
    <font>
      <sz val="5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7.5"/>
      <color indexed="8"/>
      <name val="Calibri"/>
      <family val="2"/>
      <charset val="238"/>
    </font>
    <font>
      <b/>
      <sz val="10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6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rgb="FFE46C0A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FDEADA"/>
        <bgColor rgb="FFF2F2F2"/>
      </patternFill>
    </fill>
    <fill>
      <patternFill patternType="solid">
        <fgColor theme="0"/>
        <bgColor rgb="FFF2F2F2"/>
      </patternFill>
    </fill>
    <fill>
      <patternFill patternType="solid">
        <fgColor rgb="FFFAC090"/>
        <bgColor rgb="FFFCD5B5"/>
      </patternFill>
    </fill>
    <fill>
      <patternFill patternType="solid">
        <fgColor theme="0" tint="-0.14999847407452621"/>
        <bgColor indexed="9"/>
      </patternFill>
    </fill>
    <fill>
      <patternFill patternType="solid">
        <fgColor rgb="FFE3E3E3"/>
        <bgColor indexed="64"/>
      </patternFill>
    </fill>
    <fill>
      <patternFill patternType="solid">
        <fgColor theme="9" tint="0.79998168889431442"/>
        <bgColor rgb="FFF2F2F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CD5B5"/>
      </patternFill>
    </fill>
    <fill>
      <patternFill patternType="solid">
        <fgColor theme="9" tint="0.79998168889431442"/>
        <bgColor indexed="47"/>
      </patternFill>
    </fill>
  </fills>
  <borders count="147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hair">
        <color rgb="FF000000"/>
      </right>
      <top style="medium">
        <color rgb="FF000000"/>
      </top>
      <bottom/>
      <diagonal/>
    </border>
    <border>
      <left style="hair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hair">
        <color rgb="FF000000"/>
      </right>
      <top style="medium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hair">
        <color rgb="FF000000"/>
      </right>
      <top style="medium">
        <color rgb="FF000000"/>
      </top>
      <bottom style="medium">
        <color rgb="FF000000"/>
      </bottom>
      <diagonal/>
    </border>
    <border>
      <left style="hair">
        <color rgb="FF000000"/>
      </left>
      <right/>
      <top style="medium">
        <color rgb="FF000000"/>
      </top>
      <bottom style="hair">
        <color rgb="FF000000"/>
      </bottom>
      <diagonal/>
    </border>
    <border>
      <left/>
      <right style="hair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/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hair">
        <color indexed="64"/>
      </right>
      <top/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000000"/>
      </bottom>
      <diagonal/>
    </border>
    <border>
      <left style="hair">
        <color indexed="64"/>
      </left>
      <right/>
      <top style="hair">
        <color indexed="64"/>
      </top>
      <bottom style="medium">
        <color rgb="FF000000"/>
      </bottom>
      <diagonal/>
    </border>
    <border>
      <left/>
      <right/>
      <top style="hair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rgb="FF000000"/>
      </right>
      <top/>
      <bottom style="hair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/>
      <top style="hair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hair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hair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5" fillId="0" borderId="0"/>
    <xf numFmtId="0" fontId="38" fillId="0" borderId="0"/>
    <xf numFmtId="0" fontId="1" fillId="0" borderId="0"/>
    <xf numFmtId="0" fontId="39" fillId="0" borderId="0"/>
    <xf numFmtId="0" fontId="78" fillId="0" borderId="0"/>
    <xf numFmtId="0" fontId="2" fillId="0" borderId="0"/>
    <xf numFmtId="0" fontId="92" fillId="0" borderId="0"/>
  </cellStyleXfs>
  <cellXfs count="353">
    <xf numFmtId="0" fontId="0" fillId="0" borderId="0" xfId="0"/>
    <xf numFmtId="0" fontId="2" fillId="0" borderId="0" xfId="1"/>
    <xf numFmtId="0" fontId="7" fillId="0" borderId="0" xfId="0" applyFont="1"/>
    <xf numFmtId="0" fontId="9" fillId="0" borderId="0" xfId="0" applyFont="1"/>
    <xf numFmtId="2" fontId="10" fillId="0" borderId="0" xfId="0" applyNumberFormat="1" applyFont="1" applyAlignment="1">
      <alignment vertical="center"/>
    </xf>
    <xf numFmtId="0" fontId="0" fillId="0" borderId="0" xfId="0" applyFill="1" applyAlignment="1" applyProtection="1">
      <alignment vertical="center"/>
    </xf>
    <xf numFmtId="165" fontId="11" fillId="0" borderId="0" xfId="0" applyNumberFormat="1" applyFont="1" applyFill="1" applyAlignment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13" fillId="0" borderId="0" xfId="0" applyFont="1" applyFill="1" applyAlignment="1" applyProtection="1">
      <alignment vertical="center"/>
    </xf>
    <xf numFmtId="165" fontId="14" fillId="0" borderId="0" xfId="0" applyNumberFormat="1" applyFont="1" applyFill="1" applyAlignment="1" applyProtection="1">
      <alignment vertical="center"/>
    </xf>
    <xf numFmtId="0" fontId="15" fillId="0" borderId="0" xfId="0" applyFont="1" applyFill="1" applyAlignment="1" applyProtection="1">
      <alignment horizontal="justify" vertical="center"/>
    </xf>
    <xf numFmtId="0" fontId="19" fillId="0" borderId="0" xfId="0" applyFont="1" applyFill="1" applyAlignment="1" applyProtection="1">
      <alignment vertical="center"/>
    </xf>
    <xf numFmtId="165" fontId="11" fillId="5" borderId="13" xfId="0" applyNumberFormat="1" applyFont="1" applyFill="1" applyBorder="1" applyAlignment="1" applyProtection="1">
      <alignment vertical="center"/>
    </xf>
    <xf numFmtId="0" fontId="19" fillId="0" borderId="0" xfId="0" applyFont="1" applyFill="1" applyAlignment="1" applyProtection="1">
      <alignment horizontal="justify" vertical="center"/>
    </xf>
    <xf numFmtId="165" fontId="11" fillId="5" borderId="0" xfId="0" applyNumberFormat="1" applyFont="1" applyFill="1" applyAlignment="1" applyProtection="1">
      <alignment vertical="center"/>
    </xf>
    <xf numFmtId="165" fontId="11" fillId="5" borderId="0" xfId="0" applyNumberFormat="1" applyFont="1" applyFill="1" applyProtection="1"/>
    <xf numFmtId="3" fontId="25" fillId="6" borderId="14" xfId="0" applyNumberFormat="1" applyFont="1" applyFill="1" applyBorder="1" applyAlignment="1" applyProtection="1">
      <alignment horizontal="center" vertical="center" wrapText="1"/>
    </xf>
    <xf numFmtId="165" fontId="28" fillId="5" borderId="16" xfId="0" applyNumberFormat="1" applyFont="1" applyFill="1" applyBorder="1" applyAlignment="1" applyProtection="1">
      <alignment vertical="center" wrapText="1"/>
    </xf>
    <xf numFmtId="165" fontId="28" fillId="5" borderId="17" xfId="0" applyNumberFormat="1" applyFont="1" applyFill="1" applyBorder="1" applyAlignment="1" applyProtection="1">
      <alignment vertical="center" wrapText="1"/>
    </xf>
    <xf numFmtId="165" fontId="22" fillId="6" borderId="14" xfId="0" applyNumberFormat="1" applyFont="1" applyFill="1" applyBorder="1" applyAlignment="1" applyProtection="1">
      <alignment vertical="center" wrapText="1"/>
    </xf>
    <xf numFmtId="0" fontId="29" fillId="0" borderId="13" xfId="0" applyFont="1" applyFill="1" applyBorder="1" applyAlignment="1" applyProtection="1">
      <alignment horizontal="center" vertical="center"/>
    </xf>
    <xf numFmtId="0" fontId="30" fillId="5" borderId="0" xfId="0" applyFont="1" applyFill="1" applyAlignment="1" applyProtection="1">
      <alignment horizontal="center" vertical="center"/>
    </xf>
    <xf numFmtId="0" fontId="28" fillId="0" borderId="7" xfId="0" applyFont="1" applyFill="1" applyBorder="1" applyAlignment="1" applyProtection="1">
      <alignment vertical="center"/>
    </xf>
    <xf numFmtId="0" fontId="28" fillId="0" borderId="18" xfId="0" applyFont="1" applyFill="1" applyBorder="1" applyAlignment="1" applyProtection="1">
      <alignment vertical="center" wrapText="1"/>
    </xf>
    <xf numFmtId="165" fontId="28" fillId="5" borderId="19" xfId="0" applyNumberFormat="1" applyFont="1" applyFill="1" applyBorder="1" applyAlignment="1" applyProtection="1">
      <alignment horizontal="right" vertical="center" wrapText="1"/>
    </xf>
    <xf numFmtId="0" fontId="28" fillId="0" borderId="11" xfId="0" applyFont="1" applyFill="1" applyBorder="1" applyAlignment="1" applyProtection="1">
      <alignment vertical="center"/>
    </xf>
    <xf numFmtId="0" fontId="28" fillId="0" borderId="20" xfId="0" applyFont="1" applyFill="1" applyBorder="1" applyAlignment="1" applyProtection="1">
      <alignment vertical="center" wrapText="1"/>
    </xf>
    <xf numFmtId="165" fontId="28" fillId="0" borderId="15" xfId="0" applyNumberFormat="1" applyFont="1" applyFill="1" applyBorder="1" applyAlignment="1" applyProtection="1">
      <alignment horizontal="right" vertical="center" wrapText="1"/>
    </xf>
    <xf numFmtId="0" fontId="28" fillId="0" borderId="0" xfId="0" applyFont="1" applyFill="1" applyAlignment="1" applyProtection="1">
      <alignment vertical="center"/>
    </xf>
    <xf numFmtId="166" fontId="28" fillId="0" borderId="0" xfId="0" applyNumberFormat="1" applyFont="1" applyFill="1" applyAlignment="1" applyProtection="1">
      <alignment vertical="center"/>
    </xf>
    <xf numFmtId="166" fontId="4" fillId="0" borderId="0" xfId="0" applyNumberFormat="1" applyFont="1" applyFill="1" applyAlignment="1" applyProtection="1">
      <alignment vertical="center"/>
    </xf>
    <xf numFmtId="165" fontId="28" fillId="5" borderId="21" xfId="0" applyNumberFormat="1" applyFont="1" applyFill="1" applyBorder="1" applyAlignment="1" applyProtection="1">
      <alignment vertical="center" wrapText="1"/>
    </xf>
    <xf numFmtId="165" fontId="28" fillId="5" borderId="22" xfId="0" applyNumberFormat="1" applyFont="1" applyFill="1" applyBorder="1" applyAlignment="1" applyProtection="1">
      <alignment vertical="center" wrapText="1"/>
    </xf>
    <xf numFmtId="165" fontId="22" fillId="6" borderId="14" xfId="0" applyNumberFormat="1" applyFont="1" applyFill="1" applyBorder="1" applyAlignment="1" applyProtection="1">
      <alignment vertical="center"/>
    </xf>
    <xf numFmtId="0" fontId="0" fillId="4" borderId="0" xfId="0" applyFill="1"/>
    <xf numFmtId="0" fontId="41" fillId="0" borderId="0" xfId="0" applyFont="1"/>
    <xf numFmtId="0" fontId="47" fillId="0" borderId="0" xfId="0" applyFont="1"/>
    <xf numFmtId="2" fontId="45" fillId="0" borderId="0" xfId="0" applyNumberFormat="1" applyFont="1" applyAlignment="1">
      <alignment horizontal="left" vertical="center"/>
    </xf>
    <xf numFmtId="2" fontId="48" fillId="0" borderId="0" xfId="0" applyNumberFormat="1" applyFont="1" applyAlignment="1">
      <alignment horizontal="left" vertical="center"/>
    </xf>
    <xf numFmtId="2" fontId="49" fillId="0" borderId="0" xfId="0" applyNumberFormat="1" applyFont="1" applyAlignment="1">
      <alignment horizontal="left" vertical="center"/>
    </xf>
    <xf numFmtId="164" fontId="50" fillId="0" borderId="0" xfId="0" applyNumberFormat="1" applyFont="1" applyAlignment="1">
      <alignment horizontal="left" vertical="center"/>
    </xf>
    <xf numFmtId="164" fontId="3" fillId="0" borderId="0" xfId="1" applyNumberFormat="1" applyFont="1" applyAlignment="1">
      <alignment vertical="center"/>
    </xf>
    <xf numFmtId="164" fontId="51" fillId="0" borderId="0" xfId="1" applyNumberFormat="1" applyFont="1" applyAlignment="1">
      <alignment vertical="center"/>
    </xf>
    <xf numFmtId="0" fontId="58" fillId="0" borderId="0" xfId="1" applyFont="1"/>
    <xf numFmtId="49" fontId="28" fillId="0" borderId="0" xfId="3" applyNumberFormat="1" applyFont="1" applyAlignment="1">
      <alignment vertical="center" wrapText="1"/>
    </xf>
    <xf numFmtId="164" fontId="42" fillId="0" borderId="0" xfId="3" applyNumberFormat="1" applyFont="1" applyAlignment="1">
      <alignment horizontal="right" vertical="center" wrapText="1"/>
    </xf>
    <xf numFmtId="164" fontId="61" fillId="0" borderId="0" xfId="3" applyNumberFormat="1" applyFont="1" applyAlignment="1">
      <alignment vertical="center"/>
    </xf>
    <xf numFmtId="164" fontId="25" fillId="0" borderId="0" xfId="3" applyNumberFormat="1" applyFont="1" applyAlignment="1">
      <alignment vertical="center" wrapText="1"/>
    </xf>
    <xf numFmtId="165" fontId="4" fillId="5" borderId="19" xfId="0" applyNumberFormat="1" applyFont="1" applyFill="1" applyBorder="1" applyAlignment="1" applyProtection="1">
      <alignment horizontal="right" vertical="center" wrapText="1"/>
    </xf>
    <xf numFmtId="0" fontId="65" fillId="0" borderId="0" xfId="0" applyFont="1"/>
    <xf numFmtId="165" fontId="4" fillId="5" borderId="19" xfId="0" applyNumberFormat="1" applyFont="1" applyFill="1" applyBorder="1" applyAlignment="1" applyProtection="1">
      <alignment vertical="center" wrapText="1"/>
    </xf>
    <xf numFmtId="2" fontId="52" fillId="2" borderId="12" xfId="0" applyNumberFormat="1" applyFont="1" applyFill="1" applyBorder="1" applyAlignment="1">
      <alignment horizontal="left" vertical="center" wrapText="1"/>
    </xf>
    <xf numFmtId="2" fontId="54" fillId="2" borderId="49" xfId="0" applyNumberFormat="1" applyFont="1" applyFill="1" applyBorder="1" applyAlignment="1">
      <alignment horizontal="center" vertical="center" wrapText="1"/>
    </xf>
    <xf numFmtId="49" fontId="66" fillId="4" borderId="41" xfId="0" applyNumberFormat="1" applyFont="1" applyFill="1" applyBorder="1" applyAlignment="1">
      <alignment horizontal="left" vertical="center"/>
    </xf>
    <xf numFmtId="2" fontId="67" fillId="4" borderId="46" xfId="0" applyNumberFormat="1" applyFont="1" applyFill="1" applyBorder="1" applyAlignment="1">
      <alignment horizontal="left" vertical="center"/>
    </xf>
    <xf numFmtId="164" fontId="4" fillId="4" borderId="23" xfId="0" applyNumberFormat="1" applyFont="1" applyFill="1" applyBorder="1" applyAlignment="1">
      <alignment horizontal="right" vertical="center"/>
    </xf>
    <xf numFmtId="164" fontId="59" fillId="4" borderId="42" xfId="0" applyNumberFormat="1" applyFont="1" applyFill="1" applyBorder="1" applyAlignment="1">
      <alignment horizontal="right" vertical="center"/>
    </xf>
    <xf numFmtId="49" fontId="66" fillId="4" borderId="7" xfId="0" applyNumberFormat="1" applyFont="1" applyFill="1" applyBorder="1" applyAlignment="1">
      <alignment horizontal="left" vertical="center"/>
    </xf>
    <xf numFmtId="2" fontId="67" fillId="4" borderId="18" xfId="0" applyNumberFormat="1" applyFont="1" applyFill="1" applyBorder="1" applyAlignment="1">
      <alignment vertical="center"/>
    </xf>
    <xf numFmtId="2" fontId="67" fillId="4" borderId="53" xfId="0" applyNumberFormat="1" applyFont="1" applyFill="1" applyBorder="1" applyAlignment="1">
      <alignment vertical="center"/>
    </xf>
    <xf numFmtId="2" fontId="67" fillId="4" borderId="47" xfId="0" applyNumberFormat="1" applyFont="1" applyFill="1" applyBorder="1" applyAlignment="1">
      <alignment horizontal="left" vertical="center"/>
    </xf>
    <xf numFmtId="164" fontId="4" fillId="4" borderId="8" xfId="0" applyNumberFormat="1" applyFont="1" applyFill="1" applyBorder="1" applyAlignment="1">
      <alignment horizontal="right" vertical="center"/>
    </xf>
    <xf numFmtId="164" fontId="59" fillId="4" borderId="9" xfId="0" applyNumberFormat="1" applyFont="1" applyFill="1" applyBorder="1" applyAlignment="1">
      <alignment horizontal="right" vertical="center"/>
    </xf>
    <xf numFmtId="2" fontId="68" fillId="4" borderId="53" xfId="0" applyNumberFormat="1" applyFont="1" applyFill="1" applyBorder="1" applyAlignment="1">
      <alignment vertical="center"/>
    </xf>
    <xf numFmtId="2" fontId="68" fillId="4" borderId="47" xfId="0" applyNumberFormat="1" applyFont="1" applyFill="1" applyBorder="1" applyAlignment="1">
      <alignment horizontal="left" vertical="center"/>
    </xf>
    <xf numFmtId="49" fontId="66" fillId="4" borderId="39" xfId="0" applyNumberFormat="1" applyFont="1" applyFill="1" applyBorder="1" applyAlignment="1">
      <alignment horizontal="left" vertical="center"/>
    </xf>
    <xf numFmtId="2" fontId="67" fillId="4" borderId="48" xfId="0" applyNumberFormat="1" applyFont="1" applyFill="1" applyBorder="1" applyAlignment="1">
      <alignment horizontal="left" vertical="center"/>
    </xf>
    <xf numFmtId="164" fontId="4" fillId="4" borderId="10" xfId="0" applyNumberFormat="1" applyFont="1" applyFill="1" applyBorder="1" applyAlignment="1">
      <alignment horizontal="right" vertical="center"/>
    </xf>
    <xf numFmtId="164" fontId="59" fillId="4" borderId="40" xfId="0" applyNumberFormat="1" applyFont="1" applyFill="1" applyBorder="1" applyAlignment="1">
      <alignment horizontal="right" vertical="center"/>
    </xf>
    <xf numFmtId="164" fontId="69" fillId="10" borderId="35" xfId="0" applyNumberFormat="1" applyFont="1" applyFill="1" applyBorder="1" applyAlignment="1">
      <alignment vertical="center" wrapText="1"/>
    </xf>
    <xf numFmtId="164" fontId="70" fillId="10" borderId="44" xfId="0" applyNumberFormat="1" applyFont="1" applyFill="1" applyBorder="1" applyAlignment="1">
      <alignment vertical="center" wrapText="1"/>
    </xf>
    <xf numFmtId="164" fontId="70" fillId="4" borderId="0" xfId="0" applyNumberFormat="1" applyFont="1" applyFill="1" applyBorder="1" applyAlignment="1">
      <alignment vertical="center" wrapText="1"/>
    </xf>
    <xf numFmtId="164" fontId="69" fillId="4" borderId="0" xfId="0" applyNumberFormat="1" applyFont="1" applyFill="1" applyBorder="1" applyAlignment="1">
      <alignment vertical="center" wrapText="1"/>
    </xf>
    <xf numFmtId="2" fontId="52" fillId="2" borderId="27" xfId="0" applyNumberFormat="1" applyFont="1" applyFill="1" applyBorder="1" applyAlignment="1">
      <alignment horizontal="left" vertical="center" wrapText="1"/>
    </xf>
    <xf numFmtId="164" fontId="28" fillId="6" borderId="23" xfId="3" applyNumberFormat="1" applyFont="1" applyFill="1" applyBorder="1" applyAlignment="1">
      <alignment vertical="center" wrapText="1"/>
    </xf>
    <xf numFmtId="164" fontId="59" fillId="6" borderId="42" xfId="3" applyNumberFormat="1" applyFont="1" applyFill="1" applyBorder="1" applyAlignment="1">
      <alignment vertical="center"/>
    </xf>
    <xf numFmtId="0" fontId="46" fillId="4" borderId="0" xfId="0" applyFont="1" applyFill="1" applyBorder="1" applyAlignment="1">
      <alignment vertical="center" wrapText="1"/>
    </xf>
    <xf numFmtId="164" fontId="59" fillId="4" borderId="0" xfId="0" applyNumberFormat="1" applyFont="1" applyFill="1" applyBorder="1" applyAlignment="1">
      <alignment horizontal="right" vertical="center" wrapText="1"/>
    </xf>
    <xf numFmtId="2" fontId="72" fillId="0" borderId="0" xfId="0" applyNumberFormat="1" applyFont="1" applyAlignment="1">
      <alignment vertical="center"/>
    </xf>
    <xf numFmtId="2" fontId="47" fillId="0" borderId="0" xfId="0" applyNumberFormat="1" applyFont="1" applyAlignment="1">
      <alignment vertical="center"/>
    </xf>
    <xf numFmtId="164" fontId="3" fillId="0" borderId="0" xfId="0" applyNumberFormat="1" applyFont="1" applyAlignment="1">
      <alignment vertical="center"/>
    </xf>
    <xf numFmtId="164" fontId="51" fillId="0" borderId="0" xfId="0" applyNumberFormat="1" applyFont="1" applyAlignment="1">
      <alignment vertical="center"/>
    </xf>
    <xf numFmtId="2" fontId="75" fillId="0" borderId="0" xfId="0" applyNumberFormat="1" applyFont="1" applyAlignment="1">
      <alignment vertical="center"/>
    </xf>
    <xf numFmtId="164" fontId="64" fillId="0" borderId="0" xfId="0" applyNumberFormat="1" applyFont="1" applyAlignment="1">
      <alignment vertical="center"/>
    </xf>
    <xf numFmtId="164" fontId="76" fillId="0" borderId="0" xfId="0" applyNumberFormat="1" applyFont="1" applyAlignment="1">
      <alignment vertical="center"/>
    </xf>
    <xf numFmtId="2" fontId="54" fillId="2" borderId="26" xfId="0" applyNumberFormat="1" applyFont="1" applyFill="1" applyBorder="1" applyAlignment="1">
      <alignment horizontal="left" vertical="center" wrapText="1"/>
    </xf>
    <xf numFmtId="164" fontId="77" fillId="2" borderId="25" xfId="0" applyNumberFormat="1" applyFont="1" applyFill="1" applyBorder="1" applyAlignment="1">
      <alignment horizontal="right" vertical="center" wrapText="1"/>
    </xf>
    <xf numFmtId="0" fontId="30" fillId="4" borderId="29" xfId="0" applyFont="1" applyFill="1" applyBorder="1" applyAlignment="1">
      <alignment vertical="center" wrapText="1"/>
    </xf>
    <xf numFmtId="164" fontId="6" fillId="4" borderId="56" xfId="0" applyNumberFormat="1" applyFont="1" applyFill="1" applyBorder="1" applyAlignment="1">
      <alignment vertical="center"/>
    </xf>
    <xf numFmtId="164" fontId="59" fillId="13" borderId="62" xfId="0" applyNumberFormat="1" applyFont="1" applyFill="1" applyBorder="1" applyAlignment="1">
      <alignment vertical="center"/>
    </xf>
    <xf numFmtId="49" fontId="44" fillId="6" borderId="41" xfId="3" applyNumberFormat="1" applyFont="1" applyFill="1" applyBorder="1" applyAlignment="1">
      <alignment horizontal="left" vertical="center" wrapText="1"/>
    </xf>
    <xf numFmtId="49" fontId="43" fillId="6" borderId="13" xfId="3" applyNumberFormat="1" applyFont="1" applyFill="1" applyBorder="1" applyAlignment="1">
      <alignment horizontal="left" vertical="center" wrapText="1"/>
    </xf>
    <xf numFmtId="0" fontId="62" fillId="4" borderId="64" xfId="0" applyFont="1" applyFill="1" applyBorder="1" applyAlignment="1">
      <alignment horizontal="left" vertical="center" wrapText="1"/>
    </xf>
    <xf numFmtId="0" fontId="63" fillId="4" borderId="29" xfId="0" applyFont="1" applyFill="1" applyBorder="1" applyAlignment="1">
      <alignment horizontal="left" vertical="center" wrapText="1"/>
    </xf>
    <xf numFmtId="0" fontId="62" fillId="4" borderId="65" xfId="0" applyFont="1" applyFill="1" applyBorder="1" applyAlignment="1">
      <alignment horizontal="left" vertical="center" wrapText="1"/>
    </xf>
    <xf numFmtId="0" fontId="63" fillId="4" borderId="66" xfId="0" applyFont="1" applyFill="1" applyBorder="1" applyAlignment="1">
      <alignment horizontal="left" vertical="center" wrapText="1"/>
    </xf>
    <xf numFmtId="0" fontId="30" fillId="4" borderId="66" xfId="0" applyFont="1" applyFill="1" applyBorder="1" applyAlignment="1">
      <alignment vertical="center" wrapText="1"/>
    </xf>
    <xf numFmtId="164" fontId="6" fillId="4" borderId="69" xfId="0" applyNumberFormat="1" applyFont="1" applyFill="1" applyBorder="1" applyAlignment="1">
      <alignment vertical="center"/>
    </xf>
    <xf numFmtId="0" fontId="62" fillId="4" borderId="63" xfId="0" applyFont="1" applyFill="1" applyBorder="1" applyAlignment="1">
      <alignment horizontal="left" vertical="center" wrapText="1"/>
    </xf>
    <xf numFmtId="0" fontId="63" fillId="4" borderId="33" xfId="0" applyFont="1" applyFill="1" applyBorder="1" applyAlignment="1">
      <alignment horizontal="left" vertical="center" wrapText="1"/>
    </xf>
    <xf numFmtId="0" fontId="30" fillId="4" borderId="33" xfId="0" applyFont="1" applyFill="1" applyBorder="1" applyAlignment="1">
      <alignment vertical="center" wrapText="1"/>
    </xf>
    <xf numFmtId="164" fontId="6" fillId="4" borderId="61" xfId="0" applyNumberFormat="1" applyFont="1" applyFill="1" applyBorder="1" applyAlignment="1">
      <alignment vertical="center"/>
    </xf>
    <xf numFmtId="49" fontId="79" fillId="0" borderId="0" xfId="0" applyNumberFormat="1" applyFont="1" applyAlignment="1">
      <alignment horizontal="left" vertical="center"/>
    </xf>
    <xf numFmtId="49" fontId="81" fillId="0" borderId="0" xfId="0" applyNumberFormat="1" applyFont="1" applyAlignment="1">
      <alignment horizontal="center" vertical="center"/>
    </xf>
    <xf numFmtId="49" fontId="82" fillId="0" borderId="0" xfId="0" applyNumberFormat="1" applyFont="1" applyAlignment="1">
      <alignment horizontal="center" vertical="center"/>
    </xf>
    <xf numFmtId="49" fontId="83" fillId="0" borderId="0" xfId="1" applyNumberFormat="1" applyFont="1" applyAlignment="1">
      <alignment horizontal="center" vertical="center"/>
    </xf>
    <xf numFmtId="4" fontId="83" fillId="0" borderId="0" xfId="1" applyNumberFormat="1" applyFont="1" applyAlignment="1">
      <alignment vertical="center"/>
    </xf>
    <xf numFmtId="0" fontId="83" fillId="0" borderId="0" xfId="1" applyFont="1" applyAlignment="1">
      <alignment vertical="center"/>
    </xf>
    <xf numFmtId="0" fontId="0" fillId="0" borderId="0" xfId="0" applyAlignment="1">
      <alignment vertical="center"/>
    </xf>
    <xf numFmtId="49" fontId="84" fillId="0" borderId="0" xfId="2" applyNumberFormat="1" applyFont="1" applyFill="1" applyBorder="1" applyAlignment="1">
      <alignment vertical="center"/>
    </xf>
    <xf numFmtId="49" fontId="85" fillId="0" borderId="0" xfId="2" applyNumberFormat="1" applyFont="1" applyAlignment="1">
      <alignment horizontal="center" vertical="center"/>
    </xf>
    <xf numFmtId="49" fontId="86" fillId="0" borderId="0" xfId="7" applyNumberFormat="1" applyFont="1" applyAlignment="1">
      <alignment horizontal="center" vertical="center"/>
    </xf>
    <xf numFmtId="4" fontId="86" fillId="0" borderId="0" xfId="7" applyNumberFormat="1" applyFont="1" applyAlignment="1">
      <alignment vertical="center"/>
    </xf>
    <xf numFmtId="0" fontId="86" fillId="0" borderId="0" xfId="7" applyFont="1" applyAlignment="1">
      <alignment vertical="center"/>
    </xf>
    <xf numFmtId="0" fontId="2" fillId="0" borderId="0" xfId="7"/>
    <xf numFmtId="49" fontId="90" fillId="0" borderId="77" xfId="2" applyNumberFormat="1" applyFont="1" applyFill="1" applyBorder="1" applyAlignment="1">
      <alignment horizontal="center" vertical="center"/>
    </xf>
    <xf numFmtId="49" fontId="90" fillId="0" borderId="78" xfId="2" applyNumberFormat="1" applyFont="1" applyBorder="1" applyAlignment="1">
      <alignment horizontal="center" vertical="center"/>
    </xf>
    <xf numFmtId="49" fontId="91" fillId="0" borderId="78" xfId="2" applyNumberFormat="1" applyFont="1" applyBorder="1" applyAlignment="1">
      <alignment horizontal="center" vertical="center"/>
    </xf>
    <xf numFmtId="49" fontId="91" fillId="0" borderId="79" xfId="2" applyNumberFormat="1" applyFont="1" applyBorder="1" applyAlignment="1">
      <alignment horizontal="center" vertical="center"/>
    </xf>
    <xf numFmtId="49" fontId="93" fillId="0" borderId="80" xfId="8" applyNumberFormat="1" applyFont="1" applyBorder="1"/>
    <xf numFmtId="49" fontId="93" fillId="0" borderId="78" xfId="8" applyNumberFormat="1" applyFont="1" applyBorder="1"/>
    <xf numFmtId="49" fontId="93" fillId="0" borderId="78" xfId="7" applyNumberFormat="1" applyFont="1" applyBorder="1" applyAlignment="1">
      <alignment horizontal="center" vertical="center"/>
    </xf>
    <xf numFmtId="49" fontId="93" fillId="0" borderId="81" xfId="8" applyNumberFormat="1" applyFont="1" applyBorder="1"/>
    <xf numFmtId="49" fontId="90" fillId="0" borderId="82" xfId="2" applyNumberFormat="1" applyFont="1" applyFill="1" applyBorder="1" applyAlignment="1">
      <alignment horizontal="center" vertical="center"/>
    </xf>
    <xf numFmtId="49" fontId="90" fillId="0" borderId="83" xfId="2" applyNumberFormat="1" applyFont="1" applyBorder="1" applyAlignment="1">
      <alignment horizontal="center" vertical="center"/>
    </xf>
    <xf numFmtId="49" fontId="93" fillId="0" borderId="84" xfId="8" applyNumberFormat="1" applyFont="1" applyBorder="1"/>
    <xf numFmtId="49" fontId="90" fillId="0" borderId="85" xfId="2" applyNumberFormat="1" applyFont="1" applyFill="1" applyBorder="1" applyAlignment="1">
      <alignment horizontal="center" vertical="center"/>
    </xf>
    <xf numFmtId="49" fontId="90" fillId="0" borderId="80" xfId="2" applyNumberFormat="1" applyFont="1" applyBorder="1" applyAlignment="1">
      <alignment horizontal="center" vertical="center"/>
    </xf>
    <xf numFmtId="49" fontId="91" fillId="0" borderId="80" xfId="2" applyNumberFormat="1" applyFont="1" applyBorder="1" applyAlignment="1">
      <alignment horizontal="center" vertical="center"/>
    </xf>
    <xf numFmtId="49" fontId="91" fillId="0" borderId="86" xfId="2" applyNumberFormat="1" applyFont="1" applyBorder="1" applyAlignment="1">
      <alignment horizontal="center" vertical="center"/>
    </xf>
    <xf numFmtId="49" fontId="93" fillId="0" borderId="80" xfId="7" applyNumberFormat="1" applyFont="1" applyBorder="1" applyAlignment="1">
      <alignment horizontal="center" vertical="center"/>
    </xf>
    <xf numFmtId="49" fontId="93" fillId="0" borderId="87" xfId="8" applyNumberFormat="1" applyFont="1" applyBorder="1"/>
    <xf numFmtId="49" fontId="90" fillId="0" borderId="88" xfId="2" applyNumberFormat="1" applyFont="1" applyFill="1" applyBorder="1" applyAlignment="1">
      <alignment horizontal="center" vertical="center"/>
    </xf>
    <xf numFmtId="49" fontId="90" fillId="0" borderId="89" xfId="2" applyNumberFormat="1" applyFont="1" applyBorder="1" applyAlignment="1">
      <alignment horizontal="center" vertical="center"/>
    </xf>
    <xf numFmtId="49" fontId="91" fillId="0" borderId="89" xfId="2" applyNumberFormat="1" applyFont="1" applyBorder="1" applyAlignment="1">
      <alignment horizontal="center" vertical="center"/>
    </xf>
    <xf numFmtId="49" fontId="91" fillId="0" borderId="90" xfId="2" applyNumberFormat="1" applyFont="1" applyBorder="1" applyAlignment="1">
      <alignment horizontal="center" vertical="center"/>
    </xf>
    <xf numFmtId="49" fontId="93" fillId="0" borderId="83" xfId="8" applyNumberFormat="1" applyFont="1" applyBorder="1"/>
    <xf numFmtId="49" fontId="93" fillId="0" borderId="89" xfId="7" applyNumberFormat="1" applyFont="1" applyBorder="1" applyAlignment="1">
      <alignment horizontal="center" vertical="center"/>
    </xf>
    <xf numFmtId="0" fontId="35" fillId="0" borderId="0" xfId="7" applyFont="1"/>
    <xf numFmtId="49" fontId="82" fillId="0" borderId="0" xfId="0" applyNumberFormat="1" applyFont="1" applyFill="1" applyBorder="1" applyAlignment="1">
      <alignment horizontal="center" vertical="center"/>
    </xf>
    <xf numFmtId="0" fontId="94" fillId="0" borderId="0" xfId="3" applyFont="1" applyAlignment="1">
      <alignment vertical="center"/>
    </xf>
    <xf numFmtId="164" fontId="95" fillId="0" borderId="0" xfId="3" applyNumberFormat="1" applyFont="1" applyAlignment="1">
      <alignment vertical="center"/>
    </xf>
    <xf numFmtId="164" fontId="94" fillId="0" borderId="0" xfId="3" applyNumberFormat="1" applyFont="1" applyAlignment="1">
      <alignment horizontal="right" vertical="center"/>
    </xf>
    <xf numFmtId="0" fontId="5" fillId="4" borderId="0" xfId="2" applyFill="1" applyAlignment="1">
      <alignment vertical="center"/>
    </xf>
    <xf numFmtId="165" fontId="11" fillId="4" borderId="0" xfId="2" applyNumberFormat="1" applyFont="1" applyFill="1" applyAlignment="1">
      <alignment vertical="center"/>
    </xf>
    <xf numFmtId="0" fontId="98" fillId="4" borderId="91" xfId="2" applyFont="1" applyFill="1" applyBorder="1" applyAlignment="1">
      <alignment vertical="center"/>
    </xf>
    <xf numFmtId="0" fontId="99" fillId="4" borderId="91" xfId="2" applyFont="1" applyFill="1" applyBorder="1" applyAlignment="1">
      <alignment vertical="center"/>
    </xf>
    <xf numFmtId="0" fontId="100" fillId="4" borderId="91" xfId="2" applyFont="1" applyFill="1" applyBorder="1" applyAlignment="1">
      <alignment vertical="center"/>
    </xf>
    <xf numFmtId="3" fontId="25" fillId="6" borderId="25" xfId="0" applyNumberFormat="1" applyFont="1" applyFill="1" applyBorder="1" applyAlignment="1" applyProtection="1">
      <alignment horizontal="center" vertical="center" wrapText="1"/>
    </xf>
    <xf numFmtId="165" fontId="4" fillId="14" borderId="92" xfId="2" applyNumberFormat="1" applyFont="1" applyFill="1" applyBorder="1" applyAlignment="1">
      <alignment vertical="center" wrapText="1"/>
    </xf>
    <xf numFmtId="165" fontId="22" fillId="6" borderId="25" xfId="0" applyNumberFormat="1" applyFont="1" applyFill="1" applyBorder="1" applyAlignment="1" applyProtection="1">
      <alignment vertical="center" wrapText="1"/>
    </xf>
    <xf numFmtId="165" fontId="28" fillId="5" borderId="19" xfId="0" applyNumberFormat="1" applyFont="1" applyFill="1" applyBorder="1" applyAlignment="1" applyProtection="1">
      <alignment vertical="center" wrapText="1"/>
    </xf>
    <xf numFmtId="165" fontId="28" fillId="5" borderId="93" xfId="0" applyNumberFormat="1" applyFont="1" applyFill="1" applyBorder="1" applyAlignment="1" applyProtection="1">
      <alignment vertical="center" wrapText="1"/>
    </xf>
    <xf numFmtId="165" fontId="28" fillId="5" borderId="94" xfId="0" applyNumberFormat="1" applyFont="1" applyFill="1" applyBorder="1" applyAlignment="1" applyProtection="1">
      <alignment vertical="center" wrapText="1"/>
    </xf>
    <xf numFmtId="165" fontId="22" fillId="6" borderId="25" xfId="0" applyNumberFormat="1" applyFont="1" applyFill="1" applyBorder="1" applyAlignment="1" applyProtection="1">
      <alignment vertical="center"/>
    </xf>
    <xf numFmtId="164" fontId="102" fillId="0" borderId="95" xfId="0" applyNumberFormat="1" applyFont="1" applyBorder="1" applyAlignment="1">
      <alignment horizontal="center" vertical="center" wrapText="1"/>
    </xf>
    <xf numFmtId="164" fontId="26" fillId="0" borderId="93" xfId="0" applyNumberFormat="1" applyFont="1" applyBorder="1" applyAlignment="1">
      <alignment horizontal="center" vertical="center" wrapText="1"/>
    </xf>
    <xf numFmtId="2" fontId="52" fillId="2" borderId="96" xfId="0" applyNumberFormat="1" applyFont="1" applyFill="1" applyBorder="1" applyAlignment="1">
      <alignment horizontal="left" vertical="center" wrapText="1"/>
    </xf>
    <xf numFmtId="2" fontId="53" fillId="2" borderId="97" xfId="0" applyNumberFormat="1" applyFont="1" applyFill="1" applyBorder="1" applyAlignment="1">
      <alignment horizontal="left" vertical="center" wrapText="1"/>
    </xf>
    <xf numFmtId="164" fontId="69" fillId="10" borderId="58" xfId="0" applyNumberFormat="1" applyFont="1" applyFill="1" applyBorder="1" applyAlignment="1">
      <alignment vertical="center" wrapText="1"/>
    </xf>
    <xf numFmtId="164" fontId="69" fillId="10" borderId="98" xfId="0" applyNumberFormat="1" applyFont="1" applyFill="1" applyBorder="1" applyAlignment="1">
      <alignment vertical="center" wrapText="1"/>
    </xf>
    <xf numFmtId="164" fontId="70" fillId="10" borderId="98" xfId="0" applyNumberFormat="1" applyFont="1" applyFill="1" applyBorder="1" applyAlignment="1">
      <alignment vertical="center" wrapText="1"/>
    </xf>
    <xf numFmtId="164" fontId="47" fillId="0" borderId="0" xfId="0" applyNumberFormat="1" applyFont="1" applyAlignment="1"/>
    <xf numFmtId="164" fontId="54" fillId="2" borderId="97" xfId="0" applyNumberFormat="1" applyFont="1" applyFill="1" applyBorder="1" applyAlignment="1">
      <alignment horizontal="right" vertical="center" wrapText="1"/>
    </xf>
    <xf numFmtId="164" fontId="55" fillId="2" borderId="101" xfId="0" applyNumberFormat="1" applyFont="1" applyFill="1" applyBorder="1" applyAlignment="1">
      <alignment horizontal="right" vertical="center" wrapText="1"/>
    </xf>
    <xf numFmtId="164" fontId="55" fillId="2" borderId="102" xfId="0" applyNumberFormat="1" applyFont="1" applyFill="1" applyBorder="1" applyAlignment="1">
      <alignment horizontal="center" vertical="center" wrapText="1"/>
    </xf>
    <xf numFmtId="164" fontId="55" fillId="2" borderId="103" xfId="0" applyNumberFormat="1" applyFont="1" applyFill="1" applyBorder="1" applyAlignment="1">
      <alignment horizontal="center" vertical="center" wrapText="1"/>
    </xf>
    <xf numFmtId="164" fontId="55" fillId="2" borderId="104" xfId="0" applyNumberFormat="1" applyFont="1" applyFill="1" applyBorder="1" applyAlignment="1">
      <alignment horizontal="center" vertical="center" wrapText="1"/>
    </xf>
    <xf numFmtId="49" fontId="28" fillId="6" borderId="105" xfId="3" applyNumberFormat="1" applyFont="1" applyFill="1" applyBorder="1" applyAlignment="1">
      <alignment horizontal="left" vertical="center" wrapText="1"/>
    </xf>
    <xf numFmtId="49" fontId="22" fillId="6" borderId="106" xfId="3" applyNumberFormat="1" applyFont="1" applyFill="1" applyBorder="1" applyAlignment="1">
      <alignment vertical="center" wrapText="1"/>
    </xf>
    <xf numFmtId="164" fontId="59" fillId="6" borderId="107" xfId="3" applyNumberFormat="1" applyFont="1" applyFill="1" applyBorder="1" applyAlignment="1">
      <alignment vertical="center"/>
    </xf>
    <xf numFmtId="164" fontId="105" fillId="15" borderId="108" xfId="1" applyNumberFormat="1" applyFont="1" applyFill="1" applyBorder="1" applyAlignment="1">
      <alignment vertical="center"/>
    </xf>
    <xf numFmtId="164" fontId="105" fillId="0" borderId="109" xfId="1" applyNumberFormat="1" applyFont="1" applyBorder="1" applyAlignment="1">
      <alignment vertical="center"/>
    </xf>
    <xf numFmtId="164" fontId="105" fillId="0" borderId="110" xfId="1" applyNumberFormat="1" applyFont="1" applyBorder="1" applyAlignment="1">
      <alignment vertical="center"/>
    </xf>
    <xf numFmtId="49" fontId="28" fillId="11" borderId="28" xfId="3" applyNumberFormat="1" applyFont="1" applyFill="1" applyBorder="1" applyAlignment="1">
      <alignment horizontal="left" vertical="center" wrapText="1"/>
    </xf>
    <xf numFmtId="49" fontId="22" fillId="11" borderId="29" xfId="3" applyNumberFormat="1" applyFont="1" applyFill="1" applyBorder="1" applyAlignment="1">
      <alignment vertical="center" wrapText="1"/>
    </xf>
    <xf numFmtId="164" fontId="28" fillId="11" borderId="29" xfId="3" applyNumberFormat="1" applyFont="1" applyFill="1" applyBorder="1" applyAlignment="1">
      <alignment vertical="center" wrapText="1"/>
    </xf>
    <xf numFmtId="164" fontId="4" fillId="11" borderId="29" xfId="3" applyNumberFormat="1" applyFont="1" applyFill="1" applyBorder="1" applyAlignment="1">
      <alignment vertical="center" wrapText="1"/>
    </xf>
    <xf numFmtId="164" fontId="59" fillId="11" borderId="3" xfId="3" applyNumberFormat="1" applyFont="1" applyFill="1" applyBorder="1" applyAlignment="1">
      <alignment vertical="center"/>
    </xf>
    <xf numFmtId="164" fontId="105" fillId="15" borderId="70" xfId="1" applyNumberFormat="1" applyFont="1" applyFill="1" applyBorder="1" applyAlignment="1">
      <alignment vertical="center"/>
    </xf>
    <xf numFmtId="164" fontId="105" fillId="0" borderId="111" xfId="1" applyNumberFormat="1" applyFont="1" applyBorder="1" applyAlignment="1">
      <alignment vertical="center"/>
    </xf>
    <xf numFmtId="164" fontId="105" fillId="0" borderId="112" xfId="1" applyNumberFormat="1" applyFont="1" applyBorder="1" applyAlignment="1">
      <alignment vertical="center"/>
    </xf>
    <xf numFmtId="49" fontId="28" fillId="7" borderId="113" xfId="3" applyNumberFormat="1" applyFont="1" applyFill="1" applyBorder="1" applyAlignment="1">
      <alignment horizontal="left" vertical="center" wrapText="1"/>
    </xf>
    <xf numFmtId="49" fontId="22" fillId="7" borderId="114" xfId="3" applyNumberFormat="1" applyFont="1" applyFill="1" applyBorder="1" applyAlignment="1">
      <alignment vertical="center" wrapText="1"/>
    </xf>
    <xf numFmtId="164" fontId="28" fillId="7" borderId="114" xfId="3" applyNumberFormat="1" applyFont="1" applyFill="1" applyBorder="1" applyAlignment="1">
      <alignment vertical="center" wrapText="1"/>
    </xf>
    <xf numFmtId="164" fontId="37" fillId="7" borderId="71" xfId="3" applyNumberFormat="1" applyFont="1" applyFill="1" applyBorder="1" applyAlignment="1">
      <alignment vertical="center"/>
    </xf>
    <xf numFmtId="164" fontId="105" fillId="15" borderId="115" xfId="1" applyNumberFormat="1" applyFont="1" applyFill="1" applyBorder="1" applyAlignment="1">
      <alignment vertical="center"/>
    </xf>
    <xf numFmtId="164" fontId="105" fillId="0" borderId="116" xfId="1" applyNumberFormat="1" applyFont="1" applyBorder="1" applyAlignment="1">
      <alignment vertical="center"/>
    </xf>
    <xf numFmtId="164" fontId="105" fillId="0" borderId="117" xfId="1" applyNumberFormat="1" applyFont="1" applyBorder="1" applyAlignment="1">
      <alignment vertical="center"/>
    </xf>
    <xf numFmtId="164" fontId="59" fillId="9" borderId="73" xfId="1" applyNumberFormat="1" applyFont="1" applyFill="1" applyBorder="1" applyAlignment="1">
      <alignment horizontal="right" vertical="center"/>
    </xf>
    <xf numFmtId="164" fontId="59" fillId="9" borderId="72" xfId="1" applyNumberFormat="1" applyFont="1" applyFill="1" applyBorder="1" applyAlignment="1">
      <alignment horizontal="right" vertical="center"/>
    </xf>
    <xf numFmtId="164" fontId="59" fillId="9" borderId="118" xfId="1" applyNumberFormat="1" applyFont="1" applyFill="1" applyBorder="1" applyAlignment="1">
      <alignment horizontal="right" vertical="center"/>
    </xf>
    <xf numFmtId="164" fontId="59" fillId="9" borderId="119" xfId="1" applyNumberFormat="1" applyFont="1" applyFill="1" applyBorder="1" applyAlignment="1">
      <alignment horizontal="right" vertical="center"/>
    </xf>
    <xf numFmtId="0" fontId="65" fillId="0" borderId="0" xfId="1" applyFont="1"/>
    <xf numFmtId="2" fontId="103" fillId="0" borderId="0" xfId="0" applyNumberFormat="1" applyFont="1" applyBorder="1" applyAlignment="1"/>
    <xf numFmtId="2" fontId="103" fillId="0" borderId="99" xfId="0" applyNumberFormat="1" applyFont="1" applyBorder="1" applyAlignment="1"/>
    <xf numFmtId="2" fontId="103" fillId="0" borderId="120" xfId="0" applyNumberFormat="1" applyFont="1" applyBorder="1" applyAlignment="1"/>
    <xf numFmtId="2" fontId="103" fillId="0" borderId="121" xfId="0" applyNumberFormat="1" applyFont="1" applyBorder="1" applyAlignment="1"/>
    <xf numFmtId="164" fontId="4" fillId="6" borderId="106" xfId="3" applyNumberFormat="1" applyFont="1" applyFill="1" applyBorder="1" applyAlignment="1">
      <alignment vertical="center" wrapText="1"/>
    </xf>
    <xf numFmtId="164" fontId="8" fillId="9" borderId="38" xfId="1" applyNumberFormat="1" applyFont="1" applyFill="1" applyBorder="1" applyAlignment="1">
      <alignment horizontal="right" vertical="center"/>
    </xf>
    <xf numFmtId="164" fontId="4" fillId="7" borderId="114" xfId="3" applyNumberFormat="1" applyFont="1" applyFill="1" applyBorder="1" applyAlignment="1">
      <alignment horizontal="right" vertical="center" wrapText="1"/>
    </xf>
    <xf numFmtId="0" fontId="0" fillId="0" borderId="126" xfId="0" applyBorder="1"/>
    <xf numFmtId="164" fontId="6" fillId="15" borderId="122" xfId="0" applyNumberFormat="1" applyFont="1" applyFill="1" applyBorder="1"/>
    <xf numFmtId="164" fontId="56" fillId="0" borderId="123" xfId="0" applyNumberFormat="1" applyFont="1" applyBorder="1"/>
    <xf numFmtId="164" fontId="71" fillId="0" borderId="93" xfId="0" applyNumberFormat="1" applyFont="1" applyBorder="1"/>
    <xf numFmtId="164" fontId="6" fillId="15" borderId="19" xfId="0" applyNumberFormat="1" applyFont="1" applyFill="1" applyBorder="1"/>
    <xf numFmtId="164" fontId="56" fillId="0" borderId="124" xfId="0" applyNumberFormat="1" applyFont="1" applyBorder="1"/>
    <xf numFmtId="164" fontId="71" fillId="0" borderId="124" xfId="0" applyNumberFormat="1" applyFont="1" applyBorder="1"/>
    <xf numFmtId="164" fontId="6" fillId="0" borderId="124" xfId="0" applyNumberFormat="1" applyFont="1" applyBorder="1"/>
    <xf numFmtId="2" fontId="67" fillId="4" borderId="24" xfId="0" applyNumberFormat="1" applyFont="1" applyFill="1" applyBorder="1" applyAlignment="1">
      <alignment vertical="center"/>
    </xf>
    <xf numFmtId="2" fontId="67" fillId="4" borderId="128" xfId="0" applyNumberFormat="1" applyFont="1" applyFill="1" applyBorder="1" applyAlignment="1">
      <alignment vertical="center"/>
    </xf>
    <xf numFmtId="164" fontId="6" fillId="15" borderId="17" xfId="0" applyNumberFormat="1" applyFont="1" applyFill="1" applyBorder="1"/>
    <xf numFmtId="164" fontId="56" fillId="0" borderId="129" xfId="0" applyNumberFormat="1" applyFont="1" applyBorder="1"/>
    <xf numFmtId="164" fontId="71" fillId="0" borderId="129" xfId="0" applyNumberFormat="1" applyFont="1" applyBorder="1"/>
    <xf numFmtId="164" fontId="69" fillId="10" borderId="133" xfId="0" applyNumberFormat="1" applyFont="1" applyFill="1" applyBorder="1" applyAlignment="1">
      <alignment vertical="center" wrapText="1"/>
    </xf>
    <xf numFmtId="164" fontId="70" fillId="10" borderId="134" xfId="0" applyNumberFormat="1" applyFont="1" applyFill="1" applyBorder="1" applyAlignment="1">
      <alignment vertical="center" wrapText="1"/>
    </xf>
    <xf numFmtId="164" fontId="70" fillId="10" borderId="135" xfId="0" applyNumberFormat="1" applyFont="1" applyFill="1" applyBorder="1" applyAlignment="1">
      <alignment vertical="center" wrapText="1"/>
    </xf>
    <xf numFmtId="164" fontId="70" fillId="10" borderId="127" xfId="0" applyNumberFormat="1" applyFont="1" applyFill="1" applyBorder="1" applyAlignment="1">
      <alignment vertical="center" wrapText="1"/>
    </xf>
    <xf numFmtId="164" fontId="57" fillId="16" borderId="0" xfId="3" applyNumberFormat="1" applyFont="1" applyFill="1" applyBorder="1" applyAlignment="1">
      <alignment horizontal="right" vertical="center" wrapText="1"/>
    </xf>
    <xf numFmtId="2" fontId="45" fillId="0" borderId="0" xfId="0" applyNumberFormat="1" applyFont="1" applyAlignment="1">
      <alignment horizontal="left"/>
    </xf>
    <xf numFmtId="2" fontId="48" fillId="0" borderId="0" xfId="0" applyNumberFormat="1" applyFont="1" applyAlignment="1">
      <alignment horizontal="left"/>
    </xf>
    <xf numFmtId="2" fontId="49" fillId="0" borderId="0" xfId="0" applyNumberFormat="1" applyFont="1" applyAlignment="1">
      <alignment horizontal="left"/>
    </xf>
    <xf numFmtId="2" fontId="45" fillId="0" borderId="100" xfId="0" applyNumberFormat="1" applyFont="1" applyBorder="1" applyAlignment="1">
      <alignment vertical="center"/>
    </xf>
    <xf numFmtId="2" fontId="45" fillId="0" borderId="0" xfId="0" applyNumberFormat="1" applyFont="1" applyAlignment="1"/>
    <xf numFmtId="164" fontId="56" fillId="15" borderId="25" xfId="0" applyNumberFormat="1" applyFont="1" applyFill="1" applyBorder="1"/>
    <xf numFmtId="164" fontId="56" fillId="0" borderId="25" xfId="0" applyNumberFormat="1" applyFont="1" applyBorder="1"/>
    <xf numFmtId="164" fontId="71" fillId="0" borderId="25" xfId="0" applyNumberFormat="1" applyFont="1" applyBorder="1"/>
    <xf numFmtId="164" fontId="56" fillId="15" borderId="16" xfId="0" applyNumberFormat="1" applyFont="1" applyFill="1" applyBorder="1" applyAlignment="1">
      <alignment vertical="center"/>
    </xf>
    <xf numFmtId="164" fontId="56" fillId="0" borderId="125" xfId="0" applyNumberFormat="1" applyFont="1" applyBorder="1" applyAlignment="1">
      <alignment vertical="center"/>
    </xf>
    <xf numFmtId="164" fontId="71" fillId="0" borderId="136" xfId="0" applyNumberFormat="1" applyFont="1" applyBorder="1" applyAlignment="1">
      <alignment vertical="center"/>
    </xf>
    <xf numFmtId="164" fontId="56" fillId="15" borderId="19" xfId="0" applyNumberFormat="1" applyFont="1" applyFill="1" applyBorder="1" applyAlignment="1">
      <alignment vertical="center"/>
    </xf>
    <xf numFmtId="164" fontId="6" fillId="15" borderId="19" xfId="0" applyNumberFormat="1" applyFont="1" applyFill="1" applyBorder="1" applyAlignment="1">
      <alignment vertical="center"/>
    </xf>
    <xf numFmtId="164" fontId="55" fillId="2" borderId="138" xfId="0" applyNumberFormat="1" applyFont="1" applyFill="1" applyBorder="1" applyAlignment="1">
      <alignment horizontal="center" vertical="center" wrapText="1"/>
    </xf>
    <xf numFmtId="164" fontId="55" fillId="2" borderId="139" xfId="0" applyNumberFormat="1" applyFont="1" applyFill="1" applyBorder="1" applyAlignment="1">
      <alignment horizontal="center" vertical="center" wrapText="1"/>
    </xf>
    <xf numFmtId="164" fontId="55" fillId="2" borderId="140" xfId="0" applyNumberFormat="1" applyFont="1" applyFill="1" applyBorder="1" applyAlignment="1">
      <alignment horizontal="center" vertical="center" wrapText="1"/>
    </xf>
    <xf numFmtId="164" fontId="59" fillId="13" borderId="43" xfId="0" applyNumberFormat="1" applyFont="1" applyFill="1" applyBorder="1" applyAlignment="1">
      <alignment vertical="center"/>
    </xf>
    <xf numFmtId="164" fontId="59" fillId="13" borderId="98" xfId="0" applyNumberFormat="1" applyFont="1" applyFill="1" applyBorder="1" applyAlignment="1">
      <alignment vertical="center"/>
    </xf>
    <xf numFmtId="164" fontId="59" fillId="13" borderId="137" xfId="0" applyNumberFormat="1" applyFont="1" applyFill="1" applyBorder="1" applyAlignment="1">
      <alignment vertical="center"/>
    </xf>
    <xf numFmtId="0" fontId="96" fillId="4" borderId="0" xfId="2" applyFont="1" applyFill="1" applyAlignment="1">
      <alignment vertical="center"/>
    </xf>
    <xf numFmtId="4" fontId="107" fillId="0" borderId="78" xfId="7" applyNumberFormat="1" applyFont="1" applyBorder="1" applyAlignment="1">
      <alignment vertical="center"/>
    </xf>
    <xf numFmtId="4" fontId="107" fillId="0" borderId="80" xfId="7" applyNumberFormat="1" applyFont="1" applyBorder="1" applyAlignment="1">
      <alignment vertical="center"/>
    </xf>
    <xf numFmtId="4" fontId="107" fillId="0" borderId="89" xfId="7" applyNumberFormat="1" applyFont="1" applyBorder="1" applyAlignment="1">
      <alignment vertical="center"/>
    </xf>
    <xf numFmtId="0" fontId="29" fillId="5" borderId="0" xfId="0" applyFont="1" applyFill="1" applyBorder="1" applyAlignment="1" applyProtection="1">
      <alignment horizontal="center" vertical="center"/>
    </xf>
    <xf numFmtId="0" fontId="57" fillId="0" borderId="0" xfId="3" applyFont="1" applyAlignment="1">
      <alignment horizontal="left" vertical="center" wrapText="1"/>
    </xf>
    <xf numFmtId="49" fontId="108" fillId="4" borderId="0" xfId="0" applyNumberFormat="1" applyFont="1" applyFill="1" applyBorder="1" applyAlignment="1">
      <alignment vertical="center"/>
    </xf>
    <xf numFmtId="49" fontId="109" fillId="4" borderId="0" xfId="0" applyNumberFormat="1" applyFont="1" applyFill="1" applyAlignment="1">
      <alignment horizontal="center" vertical="center"/>
    </xf>
    <xf numFmtId="49" fontId="109" fillId="4" borderId="0" xfId="7" applyNumberFormat="1" applyFont="1" applyFill="1" applyAlignment="1">
      <alignment horizontal="center" vertical="center"/>
    </xf>
    <xf numFmtId="4" fontId="109" fillId="4" borderId="0" xfId="7" applyNumberFormat="1" applyFont="1" applyFill="1" applyAlignment="1">
      <alignment vertical="center"/>
    </xf>
    <xf numFmtId="0" fontId="109" fillId="4" borderId="0" xfId="7" applyFont="1" applyFill="1" applyAlignment="1">
      <alignment vertical="center"/>
    </xf>
    <xf numFmtId="49" fontId="108" fillId="0" borderId="0" xfId="0" applyNumberFormat="1" applyFont="1" applyFill="1" applyBorder="1" applyAlignment="1">
      <alignment vertical="center"/>
    </xf>
    <xf numFmtId="49" fontId="109" fillId="0" borderId="0" xfId="0" applyNumberFormat="1" applyFont="1" applyAlignment="1">
      <alignment horizontal="center" vertical="center"/>
    </xf>
    <xf numFmtId="49" fontId="110" fillId="0" borderId="0" xfId="1" applyNumberFormat="1" applyFont="1" applyAlignment="1">
      <alignment horizontal="center" vertical="center"/>
    </xf>
    <xf numFmtId="4" fontId="110" fillId="0" borderId="0" xfId="1" applyNumberFormat="1" applyFont="1" applyAlignment="1">
      <alignment vertical="center"/>
    </xf>
    <xf numFmtId="0" fontId="110" fillId="0" borderId="0" xfId="1" applyFont="1" applyAlignment="1">
      <alignment vertical="center"/>
    </xf>
    <xf numFmtId="0" fontId="86" fillId="0" borderId="0" xfId="1" applyFont="1"/>
    <xf numFmtId="49" fontId="111" fillId="12" borderId="34" xfId="0" applyNumberFormat="1" applyFont="1" applyFill="1" applyBorder="1" applyAlignment="1">
      <alignment horizontal="center" vertical="center"/>
    </xf>
    <xf numFmtId="49" fontId="111" fillId="12" borderId="35" xfId="0" applyNumberFormat="1" applyFont="1" applyFill="1" applyBorder="1" applyAlignment="1">
      <alignment horizontal="center" vertical="center"/>
    </xf>
    <xf numFmtId="49" fontId="112" fillId="12" borderId="35" xfId="0" applyNumberFormat="1" applyFont="1" applyFill="1" applyBorder="1" applyAlignment="1">
      <alignment horizontal="center" vertical="center"/>
    </xf>
    <xf numFmtId="49" fontId="113" fillId="12" borderId="35" xfId="1" applyNumberFormat="1" applyFont="1" applyFill="1" applyBorder="1" applyAlignment="1">
      <alignment horizontal="center" vertical="center"/>
    </xf>
    <xf numFmtId="4" fontId="113" fillId="12" borderId="35" xfId="1" applyNumberFormat="1" applyFont="1" applyFill="1" applyBorder="1" applyAlignment="1">
      <alignment horizontal="center" vertical="center"/>
    </xf>
    <xf numFmtId="0" fontId="113" fillId="12" borderId="5" xfId="1" applyFont="1" applyFill="1" applyBorder="1" applyAlignment="1">
      <alignment vertical="center"/>
    </xf>
    <xf numFmtId="49" fontId="114" fillId="4" borderId="32" xfId="0" applyNumberFormat="1" applyFont="1" applyFill="1" applyBorder="1" applyAlignment="1">
      <alignment horizontal="center" vertical="center"/>
    </xf>
    <xf numFmtId="49" fontId="114" fillId="4" borderId="33" xfId="0" applyNumberFormat="1" applyFont="1" applyFill="1" applyBorder="1" applyAlignment="1">
      <alignment horizontal="center" vertical="center"/>
    </xf>
    <xf numFmtId="49" fontId="115" fillId="4" borderId="33" xfId="0" applyNumberFormat="1" applyFont="1" applyFill="1" applyBorder="1" applyAlignment="1">
      <alignment horizontal="center" vertical="center"/>
    </xf>
    <xf numFmtId="49" fontId="115" fillId="4" borderId="59" xfId="0" applyNumberFormat="1" applyFont="1" applyFill="1" applyBorder="1" applyAlignment="1">
      <alignment horizontal="center" vertical="center"/>
    </xf>
    <xf numFmtId="49" fontId="93" fillId="4" borderId="141" xfId="8" applyNumberFormat="1" applyFont="1" applyFill="1" applyBorder="1"/>
    <xf numFmtId="49" fontId="93" fillId="4" borderId="78" xfId="8" applyNumberFormat="1" applyFont="1" applyFill="1" applyBorder="1"/>
    <xf numFmtId="49" fontId="116" fillId="4" borderId="33" xfId="1" applyNumberFormat="1" applyFont="1" applyFill="1" applyBorder="1" applyAlignment="1">
      <alignment horizontal="center" vertical="center"/>
    </xf>
    <xf numFmtId="4" fontId="82" fillId="4" borderId="36" xfId="1" applyNumberFormat="1" applyFont="1" applyFill="1" applyBorder="1" applyAlignment="1">
      <alignment vertical="center"/>
    </xf>
    <xf numFmtId="49" fontId="117" fillId="4" borderId="81" xfId="8" applyNumberFormat="1" applyFont="1" applyFill="1" applyBorder="1"/>
    <xf numFmtId="49" fontId="93" fillId="4" borderId="83" xfId="8" applyNumberFormat="1" applyFont="1" applyFill="1" applyBorder="1"/>
    <xf numFmtId="4" fontId="82" fillId="4" borderId="29" xfId="1" applyNumberFormat="1" applyFont="1" applyFill="1" applyBorder="1" applyAlignment="1">
      <alignment vertical="center"/>
    </xf>
    <xf numFmtId="49" fontId="114" fillId="4" borderId="28" xfId="0" applyNumberFormat="1" applyFont="1" applyFill="1" applyBorder="1" applyAlignment="1">
      <alignment horizontal="center" vertical="center"/>
    </xf>
    <xf numFmtId="49" fontId="114" fillId="4" borderId="29" xfId="0" applyNumberFormat="1" applyFont="1" applyFill="1" applyBorder="1" applyAlignment="1">
      <alignment horizontal="center" vertical="center"/>
    </xf>
    <xf numFmtId="4" fontId="82" fillId="4" borderId="33" xfId="1" applyNumberFormat="1" applyFont="1" applyFill="1" applyBorder="1" applyAlignment="1">
      <alignment vertical="center"/>
    </xf>
    <xf numFmtId="4" fontId="116" fillId="4" borderId="33" xfId="7" applyNumberFormat="1" applyFont="1" applyFill="1" applyBorder="1" applyAlignment="1">
      <alignment vertical="center"/>
    </xf>
    <xf numFmtId="49" fontId="114" fillId="4" borderId="30" xfId="0" applyNumberFormat="1" applyFont="1" applyFill="1" applyBorder="1" applyAlignment="1">
      <alignment horizontal="center" vertical="center"/>
    </xf>
    <xf numFmtId="49" fontId="114" fillId="4" borderId="31" xfId="0" applyNumberFormat="1" applyFont="1" applyFill="1" applyBorder="1" applyAlignment="1">
      <alignment horizontal="center" vertical="center"/>
    </xf>
    <xf numFmtId="49" fontId="115" fillId="4" borderId="36" xfId="0" applyNumberFormat="1" applyFont="1" applyFill="1" applyBorder="1" applyAlignment="1">
      <alignment horizontal="center" vertical="center"/>
    </xf>
    <xf numFmtId="49" fontId="115" fillId="4" borderId="142" xfId="0" applyNumberFormat="1" applyFont="1" applyFill="1" applyBorder="1" applyAlignment="1">
      <alignment horizontal="center" vertical="center"/>
    </xf>
    <xf numFmtId="49" fontId="116" fillId="4" borderId="36" xfId="1" applyNumberFormat="1" applyFont="1" applyFill="1" applyBorder="1" applyAlignment="1">
      <alignment horizontal="center" vertical="center"/>
    </xf>
    <xf numFmtId="4" fontId="118" fillId="12" borderId="35" xfId="1" applyNumberFormat="1" applyFont="1" applyFill="1" applyBorder="1" applyAlignment="1">
      <alignment vertical="center"/>
    </xf>
    <xf numFmtId="0" fontId="118" fillId="12" borderId="5" xfId="1" applyFont="1" applyFill="1" applyBorder="1" applyAlignment="1">
      <alignment vertical="center"/>
    </xf>
    <xf numFmtId="0" fontId="35" fillId="0" borderId="0" xfId="1" applyFont="1"/>
    <xf numFmtId="49" fontId="87" fillId="17" borderId="74" xfId="2" applyNumberFormat="1" applyFont="1" applyFill="1" applyBorder="1" applyAlignment="1">
      <alignment horizontal="center" vertical="center"/>
    </xf>
    <xf numFmtId="49" fontId="87" fillId="17" borderId="75" xfId="2" applyNumberFormat="1" applyFont="1" applyFill="1" applyBorder="1" applyAlignment="1">
      <alignment horizontal="center" vertical="center"/>
    </xf>
    <xf numFmtId="49" fontId="88" fillId="17" borderId="75" xfId="2" applyNumberFormat="1" applyFont="1" applyFill="1" applyBorder="1" applyAlignment="1">
      <alignment horizontal="center" vertical="center"/>
    </xf>
    <xf numFmtId="49" fontId="89" fillId="17" borderId="75" xfId="7" applyNumberFormat="1" applyFont="1" applyFill="1" applyBorder="1" applyAlignment="1">
      <alignment horizontal="center" vertical="center"/>
    </xf>
    <xf numFmtId="4" fontId="89" fillId="17" borderId="75" xfId="7" applyNumberFormat="1" applyFont="1" applyFill="1" applyBorder="1" applyAlignment="1">
      <alignment horizontal="center" vertical="center"/>
    </xf>
    <xf numFmtId="0" fontId="89" fillId="17" borderId="76" xfId="7" applyFont="1" applyFill="1" applyBorder="1" applyAlignment="1">
      <alignment vertical="center"/>
    </xf>
    <xf numFmtId="4" fontId="35" fillId="17" borderId="75" xfId="7" applyNumberFormat="1" applyFont="1" applyFill="1" applyBorder="1" applyAlignment="1">
      <alignment vertical="center"/>
    </xf>
    <xf numFmtId="0" fontId="35" fillId="17" borderId="76" xfId="7" applyFont="1" applyFill="1" applyBorder="1" applyAlignment="1">
      <alignment vertical="center"/>
    </xf>
    <xf numFmtId="0" fontId="57" fillId="0" borderId="0" xfId="3" applyFont="1" applyAlignment="1">
      <alignment horizontal="left" vertical="center" wrapText="1"/>
    </xf>
    <xf numFmtId="0" fontId="16" fillId="0" borderId="0" xfId="0" applyFont="1" applyFill="1" applyAlignment="1" applyProtection="1">
      <alignment horizontal="justify" vertical="center"/>
    </xf>
    <xf numFmtId="0" fontId="19" fillId="0" borderId="13" xfId="0" applyFont="1" applyFill="1" applyBorder="1" applyAlignment="1" applyProtection="1">
      <alignment horizontal="justify" vertical="center"/>
    </xf>
    <xf numFmtId="0" fontId="96" fillId="4" borderId="0" xfId="2" applyFont="1" applyFill="1" applyBorder="1" applyAlignment="1">
      <alignment horizontal="justify" vertical="center"/>
    </xf>
    <xf numFmtId="0" fontId="97" fillId="0" borderId="0" xfId="2" applyFont="1" applyBorder="1" applyAlignment="1">
      <alignment horizontal="justify" vertical="center"/>
    </xf>
    <xf numFmtId="0" fontId="27" fillId="6" borderId="14" xfId="0" applyFont="1" applyFill="1" applyBorder="1" applyAlignment="1" applyProtection="1">
      <alignment horizontal="left" vertical="center" wrapText="1"/>
    </xf>
    <xf numFmtId="0" fontId="27" fillId="5" borderId="21" xfId="0" applyFont="1" applyFill="1" applyBorder="1" applyAlignment="1" applyProtection="1">
      <alignment horizontal="left" vertical="center"/>
    </xf>
    <xf numFmtId="0" fontId="27" fillId="5" borderId="22" xfId="0" applyFont="1" applyFill="1" applyBorder="1" applyAlignment="1" applyProtection="1">
      <alignment horizontal="left" vertical="center"/>
    </xf>
    <xf numFmtId="0" fontId="27" fillId="6" borderId="14" xfId="0" applyFont="1" applyFill="1" applyBorder="1" applyAlignment="1" applyProtection="1">
      <alignment horizontal="left" vertical="center"/>
    </xf>
    <xf numFmtId="0" fontId="19" fillId="0" borderId="0" xfId="0" applyFont="1" applyFill="1" applyAlignment="1" applyProtection="1">
      <alignment horizontal="justify"/>
    </xf>
    <xf numFmtId="0" fontId="19" fillId="5" borderId="13" xfId="0" applyFont="1" applyFill="1" applyBorder="1" applyAlignment="1" applyProtection="1">
      <alignment horizontal="justify" vertical="center"/>
    </xf>
    <xf numFmtId="0" fontId="22" fillId="6" borderId="14" xfId="0" applyFont="1" applyFill="1" applyBorder="1" applyAlignment="1" applyProtection="1">
      <alignment horizontal="left" vertical="center" wrapText="1"/>
    </xf>
    <xf numFmtId="0" fontId="27" fillId="5" borderId="16" xfId="0" applyFont="1" applyFill="1" applyBorder="1" applyAlignment="1" applyProtection="1">
      <alignment horizontal="left" vertical="center" wrapText="1"/>
    </xf>
    <xf numFmtId="0" fontId="27" fillId="5" borderId="17" xfId="0" applyFont="1" applyFill="1" applyBorder="1" applyAlignment="1" applyProtection="1">
      <alignment horizontal="left" vertical="center" wrapText="1"/>
    </xf>
    <xf numFmtId="49" fontId="88" fillId="17" borderId="74" xfId="2" applyNumberFormat="1" applyFont="1" applyFill="1" applyBorder="1" applyAlignment="1">
      <alignment horizontal="left" vertical="center"/>
    </xf>
    <xf numFmtId="49" fontId="112" fillId="12" borderId="143" xfId="0" applyNumberFormat="1" applyFont="1" applyFill="1" applyBorder="1" applyAlignment="1">
      <alignment horizontal="left" vertical="center"/>
    </xf>
    <xf numFmtId="49" fontId="112" fillId="12" borderId="144" xfId="0" applyNumberFormat="1" applyFont="1" applyFill="1" applyBorder="1" applyAlignment="1">
      <alignment horizontal="left" vertical="center"/>
    </xf>
    <xf numFmtId="49" fontId="112" fillId="12" borderId="145" xfId="0" applyNumberFormat="1" applyFont="1" applyFill="1" applyBorder="1" applyAlignment="1">
      <alignment horizontal="left" vertical="center"/>
    </xf>
    <xf numFmtId="0" fontId="4" fillId="4" borderId="54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4" borderId="67" xfId="0" applyFont="1" applyFill="1" applyBorder="1" applyAlignment="1">
      <alignment horizontal="left" vertical="center" wrapText="1"/>
    </xf>
    <xf numFmtId="0" fontId="4" fillId="4" borderId="68" xfId="0" applyFont="1" applyFill="1" applyBorder="1" applyAlignment="1">
      <alignment horizontal="left" vertical="center" wrapText="1"/>
    </xf>
    <xf numFmtId="0" fontId="61" fillId="0" borderId="0" xfId="3" applyFont="1" applyAlignment="1">
      <alignment horizontal="left" vertical="center"/>
    </xf>
    <xf numFmtId="0" fontId="4" fillId="3" borderId="54" xfId="2" applyFont="1" applyFill="1" applyBorder="1" applyAlignment="1">
      <alignment horizontal="left" vertical="center" wrapText="1"/>
    </xf>
    <xf numFmtId="0" fontId="4" fillId="3" borderId="2" xfId="2" applyFont="1" applyFill="1" applyBorder="1" applyAlignment="1">
      <alignment horizontal="left" vertical="center" wrapText="1"/>
    </xf>
    <xf numFmtId="0" fontId="4" fillId="3" borderId="57" xfId="2" applyFont="1" applyFill="1" applyBorder="1" applyAlignment="1">
      <alignment horizontal="left" vertical="center" wrapText="1"/>
    </xf>
    <xf numFmtId="0" fontId="4" fillId="4" borderId="57" xfId="0" applyFont="1" applyFill="1" applyBorder="1" applyAlignment="1">
      <alignment horizontal="left" vertical="center" wrapText="1"/>
    </xf>
    <xf numFmtId="0" fontId="46" fillId="10" borderId="43" xfId="0" applyFont="1" applyFill="1" applyBorder="1" applyAlignment="1">
      <alignment horizontal="left" vertical="center" wrapText="1"/>
    </xf>
    <xf numFmtId="0" fontId="46" fillId="10" borderId="1" xfId="0" applyFont="1" applyFill="1" applyBorder="1" applyAlignment="1">
      <alignment horizontal="left" vertical="center" wrapText="1"/>
    </xf>
    <xf numFmtId="0" fontId="46" fillId="10" borderId="4" xfId="0" applyFont="1" applyFill="1" applyBorder="1" applyAlignment="1">
      <alignment horizontal="left" vertical="center" wrapText="1"/>
    </xf>
    <xf numFmtId="0" fontId="57" fillId="0" borderId="0" xfId="3" applyFont="1" applyAlignment="1">
      <alignment horizontal="left" vertical="center" wrapText="1"/>
    </xf>
    <xf numFmtId="164" fontId="57" fillId="8" borderId="14" xfId="3" applyNumberFormat="1" applyFont="1" applyFill="1" applyBorder="1" applyAlignment="1">
      <alignment horizontal="right" vertical="center" wrapText="1"/>
    </xf>
    <xf numFmtId="164" fontId="57" fillId="8" borderId="45" xfId="3" applyNumberFormat="1" applyFont="1" applyFill="1" applyBorder="1" applyAlignment="1">
      <alignment horizontal="right" vertical="center" wrapText="1"/>
    </xf>
    <xf numFmtId="2" fontId="54" fillId="2" borderId="26" xfId="0" applyNumberFormat="1" applyFont="1" applyFill="1" applyBorder="1" applyAlignment="1">
      <alignment horizontal="center" vertical="center" wrapText="1"/>
    </xf>
    <xf numFmtId="2" fontId="54" fillId="2" borderId="27" xfId="0" applyNumberFormat="1" applyFont="1" applyFill="1" applyBorder="1" applyAlignment="1">
      <alignment horizontal="center" vertical="center" wrapText="1"/>
    </xf>
    <xf numFmtId="0" fontId="4" fillId="4" borderId="59" xfId="0" applyFont="1" applyFill="1" applyBorder="1" applyAlignment="1">
      <alignment horizontal="left" vertical="center" wrapText="1"/>
    </xf>
    <xf numFmtId="0" fontId="4" fillId="4" borderId="60" xfId="0" applyFont="1" applyFill="1" applyBorder="1" applyAlignment="1">
      <alignment horizontal="left" vertical="center" wrapText="1"/>
    </xf>
    <xf numFmtId="0" fontId="62" fillId="4" borderId="146" xfId="0" applyFont="1" applyFill="1" applyBorder="1" applyAlignment="1">
      <alignment horizontal="left" vertical="center" wrapText="1"/>
    </xf>
    <xf numFmtId="0" fontId="62" fillId="4" borderId="63" xfId="0" applyFont="1" applyFill="1" applyBorder="1" applyAlignment="1">
      <alignment horizontal="left" vertical="center" wrapText="1"/>
    </xf>
    <xf numFmtId="0" fontId="63" fillId="4" borderId="31" xfId="0" applyFont="1" applyFill="1" applyBorder="1" applyAlignment="1">
      <alignment horizontal="left" vertical="center" wrapText="1"/>
    </xf>
    <xf numFmtId="0" fontId="63" fillId="4" borderId="33" xfId="0" applyFont="1" applyFill="1" applyBorder="1" applyAlignment="1">
      <alignment horizontal="left" vertical="center" wrapText="1"/>
    </xf>
    <xf numFmtId="0" fontId="121" fillId="4" borderId="54" xfId="0" applyFont="1" applyFill="1" applyBorder="1" applyAlignment="1">
      <alignment horizontal="left" vertical="center" wrapText="1"/>
    </xf>
    <xf numFmtId="0" fontId="121" fillId="4" borderId="2" xfId="0" applyFont="1" applyFill="1" applyBorder="1" applyAlignment="1">
      <alignment horizontal="left" vertical="center" wrapText="1"/>
    </xf>
    <xf numFmtId="49" fontId="28" fillId="6" borderId="55" xfId="3" applyNumberFormat="1" applyFont="1" applyFill="1" applyBorder="1" applyAlignment="1">
      <alignment horizontal="left" vertical="center" wrapText="1"/>
    </xf>
    <xf numFmtId="49" fontId="28" fillId="6" borderId="51" xfId="3" applyNumberFormat="1" applyFont="1" applyFill="1" applyBorder="1" applyAlignment="1">
      <alignment horizontal="left" vertical="center" wrapText="1"/>
    </xf>
    <xf numFmtId="0" fontId="60" fillId="9" borderId="37" xfId="1" applyFont="1" applyFill="1" applyBorder="1" applyAlignment="1">
      <alignment horizontal="left" vertical="center"/>
    </xf>
    <xf numFmtId="0" fontId="60" fillId="9" borderId="38" xfId="1" applyFont="1" applyFill="1" applyBorder="1" applyAlignment="1">
      <alignment horizontal="left" vertical="center"/>
    </xf>
    <xf numFmtId="2" fontId="67" fillId="4" borderId="50" xfId="0" applyNumberFormat="1" applyFont="1" applyFill="1" applyBorder="1" applyAlignment="1">
      <alignment horizontal="left" vertical="center"/>
    </xf>
    <xf numFmtId="2" fontId="67" fillId="4" borderId="52" xfId="0" applyNumberFormat="1" applyFont="1" applyFill="1" applyBorder="1" applyAlignment="1">
      <alignment horizontal="left" vertical="center"/>
    </xf>
    <xf numFmtId="2" fontId="67" fillId="4" borderId="18" xfId="0" applyNumberFormat="1" applyFont="1" applyFill="1" applyBorder="1" applyAlignment="1">
      <alignment horizontal="left" vertical="center"/>
    </xf>
    <xf numFmtId="2" fontId="67" fillId="4" borderId="53" xfId="0" applyNumberFormat="1" applyFont="1" applyFill="1" applyBorder="1" applyAlignment="1">
      <alignment horizontal="left" vertical="center"/>
    </xf>
    <xf numFmtId="0" fontId="46" fillId="10" borderId="130" xfId="0" applyFont="1" applyFill="1" applyBorder="1" applyAlignment="1">
      <alignment horizontal="left" vertical="center" wrapText="1"/>
    </xf>
    <xf numFmtId="0" fontId="46" fillId="10" borderId="131" xfId="0" applyFont="1" applyFill="1" applyBorder="1" applyAlignment="1">
      <alignment horizontal="left" vertical="center" wrapText="1"/>
    </xf>
    <xf numFmtId="0" fontId="46" fillId="10" borderId="132" xfId="0" applyFont="1" applyFill="1" applyBorder="1" applyAlignment="1">
      <alignment horizontal="left" vertical="center" wrapText="1"/>
    </xf>
    <xf numFmtId="0" fontId="46" fillId="4" borderId="6" xfId="0" applyFont="1" applyFill="1" applyBorder="1" applyAlignment="1">
      <alignment horizontal="left" vertical="center" wrapText="1"/>
    </xf>
    <xf numFmtId="0" fontId="46" fillId="4" borderId="0" xfId="0" applyFont="1" applyFill="1" applyBorder="1" applyAlignment="1">
      <alignment horizontal="left" vertical="center" wrapText="1"/>
    </xf>
    <xf numFmtId="2" fontId="56" fillId="0" borderId="126" xfId="0" applyNumberFormat="1" applyFont="1" applyBorder="1" applyAlignment="1">
      <alignment horizontal="left" vertical="center"/>
    </xf>
    <xf numFmtId="2" fontId="54" fillId="2" borderId="97" xfId="0" applyNumberFormat="1" applyFont="1" applyFill="1" applyBorder="1" applyAlignment="1">
      <alignment horizontal="center" vertical="center" wrapText="1"/>
    </xf>
    <xf numFmtId="49" fontId="106" fillId="7" borderId="114" xfId="3" applyNumberFormat="1" applyFont="1" applyFill="1" applyBorder="1" applyAlignment="1">
      <alignment horizontal="left" vertical="center" wrapText="1"/>
    </xf>
    <xf numFmtId="49" fontId="28" fillId="6" borderId="106" xfId="3" applyNumberFormat="1" applyFont="1" applyFill="1" applyBorder="1" applyAlignment="1">
      <alignment horizontal="left" vertical="center" wrapText="1"/>
    </xf>
    <xf numFmtId="49" fontId="28" fillId="11" borderId="29" xfId="3" applyNumberFormat="1" applyFont="1" applyFill="1" applyBorder="1" applyAlignment="1">
      <alignment horizontal="left" vertical="center" wrapText="1"/>
    </xf>
  </cellXfs>
  <cellStyles count="9">
    <cellStyle name="Excel Built-in Normal" xfId="1"/>
    <cellStyle name="Excel Built-in Normal 1" xfId="2"/>
    <cellStyle name="Excel Built-in Normal 3" xfId="7"/>
    <cellStyle name="Header" xfId="5"/>
    <cellStyle name="Normální" xfId="0" builtinId="0"/>
    <cellStyle name="Normální 2" xfId="4"/>
    <cellStyle name="Normální 3" xfId="3"/>
    <cellStyle name="Normální 4" xfId="6"/>
    <cellStyle name="Normální 4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3" workbookViewId="0">
      <selection activeCell="G48" sqref="G48"/>
    </sheetView>
  </sheetViews>
  <sheetFormatPr defaultRowHeight="15" x14ac:dyDescent="0.25"/>
  <cols>
    <col min="1" max="1" width="7.7109375" style="5" customWidth="1"/>
    <col min="2" max="2" width="33.7109375" style="5" customWidth="1"/>
    <col min="3" max="4" width="19.7109375" style="5" customWidth="1"/>
    <col min="5" max="5" width="19.7109375" style="6" customWidth="1"/>
  </cols>
  <sheetData>
    <row r="1" spans="1:5" s="1" customFormat="1" x14ac:dyDescent="0.25">
      <c r="A1" s="5"/>
      <c r="B1" s="5"/>
      <c r="C1" s="5"/>
      <c r="D1" s="5"/>
      <c r="E1" s="6"/>
    </row>
    <row r="2" spans="1:5" s="1" customFormat="1" ht="21" customHeight="1" x14ac:dyDescent="0.25">
      <c r="A2" s="7" t="s">
        <v>22</v>
      </c>
      <c r="B2" s="8"/>
      <c r="C2" s="8"/>
      <c r="D2" s="8"/>
      <c r="E2" s="9"/>
    </row>
    <row r="3" spans="1:5" ht="15.75" customHeight="1" x14ac:dyDescent="0.25">
      <c r="A3" s="10"/>
    </row>
    <row r="4" spans="1:5" ht="15.75" customHeight="1" x14ac:dyDescent="0.25">
      <c r="A4" s="293" t="s">
        <v>23</v>
      </c>
      <c r="B4" s="293"/>
      <c r="C4" s="293"/>
      <c r="D4" s="293"/>
    </row>
    <row r="5" spans="1:5" ht="15.75" customHeight="1" x14ac:dyDescent="0.25">
      <c r="A5" s="11" t="s">
        <v>65</v>
      </c>
      <c r="E5" s="6">
        <v>76000000</v>
      </c>
    </row>
    <row r="6" spans="1:5" s="108" customFormat="1" ht="15.75" customHeight="1" x14ac:dyDescent="0.25">
      <c r="A6" s="238" t="s">
        <v>132</v>
      </c>
      <c r="B6" s="143"/>
      <c r="C6" s="143"/>
      <c r="D6" s="143"/>
      <c r="E6" s="144">
        <v>-14452</v>
      </c>
    </row>
    <row r="7" spans="1:5" s="108" customFormat="1" ht="15.75" customHeight="1" x14ac:dyDescent="0.25">
      <c r="A7" s="238" t="s">
        <v>134</v>
      </c>
      <c r="B7" s="143"/>
      <c r="C7" s="143"/>
      <c r="D7" s="143"/>
      <c r="E7" s="144">
        <f>SUM(E9)</f>
        <v>142126.17000000001</v>
      </c>
    </row>
    <row r="8" spans="1:5" ht="15.75" customHeight="1" x14ac:dyDescent="0.25">
      <c r="A8" s="296" t="s">
        <v>121</v>
      </c>
      <c r="B8" s="296"/>
      <c r="C8" s="296"/>
      <c r="D8" s="296"/>
    </row>
    <row r="9" spans="1:5" ht="15.75" customHeight="1" x14ac:dyDescent="0.25">
      <c r="A9" s="295" t="s">
        <v>122</v>
      </c>
      <c r="B9" s="295"/>
      <c r="C9" s="295"/>
      <c r="D9" s="295"/>
      <c r="E9" s="6">
        <v>142126.17000000001</v>
      </c>
    </row>
    <row r="10" spans="1:5" ht="15.75" customHeight="1" thickBot="1" x14ac:dyDescent="0.3">
      <c r="A10" s="145" t="s">
        <v>123</v>
      </c>
      <c r="B10" s="146"/>
      <c r="C10" s="146"/>
      <c r="D10" s="147"/>
      <c r="E10" s="6">
        <v>0</v>
      </c>
    </row>
    <row r="11" spans="1:5" ht="15.75" customHeight="1" x14ac:dyDescent="0.25">
      <c r="A11" s="294" t="s">
        <v>24</v>
      </c>
      <c r="B11" s="294"/>
      <c r="C11" s="294"/>
      <c r="D11" s="294"/>
      <c r="E11" s="12">
        <f>SUM(E5:E7)</f>
        <v>76127674.170000002</v>
      </c>
    </row>
    <row r="12" spans="1:5" ht="15.75" customHeight="1" x14ac:dyDescent="0.25">
      <c r="A12" s="13"/>
    </row>
    <row r="13" spans="1:5" ht="15.75" customHeight="1" x14ac:dyDescent="0.25">
      <c r="A13" s="293" t="s">
        <v>25</v>
      </c>
      <c r="B13" s="293"/>
      <c r="C13" s="293"/>
      <c r="D13" s="293"/>
    </row>
    <row r="14" spans="1:5" ht="15.75" customHeight="1" x14ac:dyDescent="0.25">
      <c r="A14" s="11" t="s">
        <v>65</v>
      </c>
      <c r="E14" s="6">
        <v>100000000</v>
      </c>
    </row>
    <row r="15" spans="1:5" ht="15.75" customHeight="1" x14ac:dyDescent="0.25">
      <c r="A15" s="238" t="s">
        <v>132</v>
      </c>
      <c r="B15" s="143"/>
      <c r="C15" s="143"/>
      <c r="E15" s="6">
        <v>-14452</v>
      </c>
    </row>
    <row r="16" spans="1:5" s="108" customFormat="1" ht="15.75" customHeight="1" x14ac:dyDescent="0.25">
      <c r="A16" s="238" t="s">
        <v>134</v>
      </c>
      <c r="B16" s="143"/>
      <c r="C16" s="143"/>
      <c r="D16" s="143"/>
      <c r="E16" s="144">
        <f>SUM(E18)</f>
        <v>142126.17000000001</v>
      </c>
    </row>
    <row r="17" spans="1:5" ht="15.75" customHeight="1" x14ac:dyDescent="0.25">
      <c r="A17" s="296" t="s">
        <v>121</v>
      </c>
      <c r="B17" s="296"/>
      <c r="C17" s="296"/>
      <c r="D17" s="296"/>
    </row>
    <row r="18" spans="1:5" ht="15.75" customHeight="1" x14ac:dyDescent="0.25">
      <c r="A18" s="295" t="s">
        <v>124</v>
      </c>
      <c r="B18" s="295"/>
      <c r="C18" s="295"/>
      <c r="D18" s="295"/>
      <c r="E18" s="6">
        <v>142126.17000000001</v>
      </c>
    </row>
    <row r="19" spans="1:5" ht="15.75" customHeight="1" thickBot="1" x14ac:dyDescent="0.3">
      <c r="A19" s="145" t="s">
        <v>123</v>
      </c>
      <c r="B19" s="146"/>
      <c r="C19" s="146"/>
      <c r="D19" s="147"/>
      <c r="E19" s="6">
        <v>0</v>
      </c>
    </row>
    <row r="20" spans="1:5" ht="15.75" customHeight="1" x14ac:dyDescent="0.25">
      <c r="A20" s="294" t="s">
        <v>26</v>
      </c>
      <c r="B20" s="294"/>
      <c r="C20" s="294"/>
      <c r="D20" s="294"/>
      <c r="E20" s="12">
        <f>SUM(E14:E16)</f>
        <v>100127674.17</v>
      </c>
    </row>
    <row r="21" spans="1:5" ht="15.75" customHeight="1" x14ac:dyDescent="0.25">
      <c r="A21" s="13"/>
      <c r="E21" s="14"/>
    </row>
    <row r="22" spans="1:5" ht="15.75" customHeight="1" x14ac:dyDescent="0.25">
      <c r="A22" s="293" t="s">
        <v>27</v>
      </c>
      <c r="B22" s="293"/>
      <c r="C22" s="293"/>
      <c r="D22" s="293"/>
      <c r="E22" s="14"/>
    </row>
    <row r="23" spans="1:5" ht="15.75" customHeight="1" x14ac:dyDescent="0.25">
      <c r="A23" s="301" t="s">
        <v>66</v>
      </c>
      <c r="B23" s="301"/>
      <c r="C23" s="301"/>
      <c r="D23" s="301"/>
      <c r="E23" s="15">
        <v>7436980.1799999997</v>
      </c>
    </row>
    <row r="24" spans="1:5" ht="15.75" customHeight="1" x14ac:dyDescent="0.25">
      <c r="A24" s="301" t="s">
        <v>74</v>
      </c>
      <c r="B24" s="301"/>
      <c r="C24" s="301"/>
      <c r="D24" s="301"/>
      <c r="E24" s="15">
        <v>18051961.039999999</v>
      </c>
    </row>
    <row r="25" spans="1:5" ht="15.75" customHeight="1" thickBot="1" x14ac:dyDescent="0.3">
      <c r="A25" s="301" t="s">
        <v>67</v>
      </c>
      <c r="B25" s="301"/>
      <c r="C25" s="301"/>
      <c r="D25" s="301"/>
      <c r="E25" s="14">
        <v>-1488941.22</v>
      </c>
    </row>
    <row r="26" spans="1:5" ht="15.75" customHeight="1" x14ac:dyDescent="0.25">
      <c r="A26" s="302" t="s">
        <v>28</v>
      </c>
      <c r="B26" s="302"/>
      <c r="C26" s="302"/>
      <c r="D26" s="302"/>
      <c r="E26" s="12">
        <f>SUM(E23:E25)</f>
        <v>24000000</v>
      </c>
    </row>
    <row r="27" spans="1:5" ht="15.75" customHeight="1" x14ac:dyDescent="0.25"/>
    <row r="28" spans="1:5" ht="15.75" customHeight="1" thickBot="1" x14ac:dyDescent="0.3">
      <c r="A28" s="7" t="s">
        <v>29</v>
      </c>
      <c r="B28" s="8"/>
      <c r="C28" s="8"/>
      <c r="D28" s="8"/>
      <c r="E28" s="9"/>
    </row>
    <row r="29" spans="1:5" ht="15.75" customHeight="1" thickBot="1" x14ac:dyDescent="0.3">
      <c r="A29" s="303" t="s">
        <v>30</v>
      </c>
      <c r="B29" s="303"/>
      <c r="C29" s="16" t="s">
        <v>68</v>
      </c>
      <c r="D29" s="16" t="s">
        <v>125</v>
      </c>
      <c r="E29" s="148" t="s">
        <v>126</v>
      </c>
    </row>
    <row r="30" spans="1:5" ht="15.75" customHeight="1" x14ac:dyDescent="0.25">
      <c r="A30" s="304" t="s">
        <v>69</v>
      </c>
      <c r="B30" s="304"/>
      <c r="C30" s="17">
        <f>SUM(E5)</f>
        <v>76000000</v>
      </c>
      <c r="D30" s="17">
        <f>SUM(E6+E7)</f>
        <v>127674.17000000001</v>
      </c>
      <c r="E30" s="149">
        <f>SUM(C30+D30)</f>
        <v>76127674.170000002</v>
      </c>
    </row>
    <row r="31" spans="1:5" ht="15.75" customHeight="1" thickBot="1" x14ac:dyDescent="0.3">
      <c r="A31" s="305" t="s">
        <v>70</v>
      </c>
      <c r="B31" s="305"/>
      <c r="C31" s="18">
        <f>SUM(E14)</f>
        <v>100000000</v>
      </c>
      <c r="D31" s="18">
        <f>SUM(E15+E16)</f>
        <v>127674.17000000001</v>
      </c>
      <c r="E31" s="149">
        <f>SUM(C31+D31)</f>
        <v>100127674.17</v>
      </c>
    </row>
    <row r="32" spans="1:5" ht="15.75" customHeight="1" thickBot="1" x14ac:dyDescent="0.3">
      <c r="A32" s="300" t="s">
        <v>31</v>
      </c>
      <c r="B32" s="300"/>
      <c r="C32" s="19">
        <f>SUM(C30-C31)</f>
        <v>-24000000</v>
      </c>
      <c r="D32" s="19">
        <f t="shared" ref="D32:E32" si="0">SUM(D30-D31)</f>
        <v>0</v>
      </c>
      <c r="E32" s="150">
        <f t="shared" si="0"/>
        <v>-24000000</v>
      </c>
    </row>
    <row r="33" spans="1:5" ht="5.0999999999999996" customHeight="1" thickBot="1" x14ac:dyDescent="0.3">
      <c r="A33" s="20"/>
      <c r="B33" s="20"/>
      <c r="C33" s="20"/>
      <c r="D33" s="242"/>
      <c r="E33" s="21"/>
    </row>
    <row r="34" spans="1:5" ht="15.75" customHeight="1" thickBot="1" x14ac:dyDescent="0.3">
      <c r="A34" s="297" t="s">
        <v>32</v>
      </c>
      <c r="B34" s="297"/>
      <c r="C34" s="16" t="s">
        <v>68</v>
      </c>
      <c r="D34" s="16" t="s">
        <v>125</v>
      </c>
      <c r="E34" s="148" t="s">
        <v>126</v>
      </c>
    </row>
    <row r="35" spans="1:5" ht="25.5" customHeight="1" x14ac:dyDescent="0.25">
      <c r="A35" s="22" t="s">
        <v>33</v>
      </c>
      <c r="B35" s="23" t="s">
        <v>34</v>
      </c>
      <c r="C35" s="48">
        <f>SUM(E23)</f>
        <v>7436980.1799999997</v>
      </c>
      <c r="D35" s="24">
        <v>0</v>
      </c>
      <c r="E35" s="149">
        <f>SUM(C35+D35)</f>
        <v>7436980.1799999997</v>
      </c>
    </row>
    <row r="36" spans="1:5" ht="25.5" customHeight="1" x14ac:dyDescent="0.25">
      <c r="A36" s="22" t="s">
        <v>57</v>
      </c>
      <c r="B36" s="23" t="s">
        <v>43</v>
      </c>
      <c r="C36" s="24">
        <f>SUM(E24)</f>
        <v>18051961.039999999</v>
      </c>
      <c r="D36" s="24">
        <v>0</v>
      </c>
      <c r="E36" s="149">
        <f>SUM(C36+D36)</f>
        <v>18051961.039999999</v>
      </c>
    </row>
    <row r="37" spans="1:5" ht="25.5" customHeight="1" x14ac:dyDescent="0.25">
      <c r="A37" s="22" t="s">
        <v>35</v>
      </c>
      <c r="B37" s="23" t="s">
        <v>36</v>
      </c>
      <c r="C37" s="50">
        <v>-1488941.22</v>
      </c>
      <c r="D37" s="151">
        <v>0</v>
      </c>
      <c r="E37" s="149">
        <f>SUM(C37+D37)</f>
        <v>-1488941.22</v>
      </c>
    </row>
    <row r="38" spans="1:5" ht="15.75" customHeight="1" thickBot="1" x14ac:dyDescent="0.3">
      <c r="A38" s="25" t="s">
        <v>37</v>
      </c>
      <c r="B38" s="26" t="s">
        <v>38</v>
      </c>
      <c r="C38" s="27">
        <v>0</v>
      </c>
      <c r="D38" s="27">
        <v>0</v>
      </c>
      <c r="E38" s="149">
        <f>SUM(C38+D38)</f>
        <v>0</v>
      </c>
    </row>
    <row r="39" spans="1:5" ht="15.75" customHeight="1" thickBot="1" x14ac:dyDescent="0.3">
      <c r="A39" s="297" t="s">
        <v>39</v>
      </c>
      <c r="B39" s="297"/>
      <c r="C39" s="19">
        <f>SUM(C35:C38)</f>
        <v>24000000</v>
      </c>
      <c r="D39" s="19">
        <f t="shared" ref="D39:E39" si="1">SUM(D35:D38)</f>
        <v>0</v>
      </c>
      <c r="E39" s="150">
        <f t="shared" si="1"/>
        <v>24000000</v>
      </c>
    </row>
    <row r="40" spans="1:5" ht="5.0999999999999996" customHeight="1" thickBot="1" x14ac:dyDescent="0.3">
      <c r="A40" s="28"/>
      <c r="B40" s="28"/>
      <c r="C40" s="29"/>
      <c r="D40" s="29"/>
      <c r="E40" s="30"/>
    </row>
    <row r="41" spans="1:5" ht="15.75" customHeight="1" thickBot="1" x14ac:dyDescent="0.3">
      <c r="A41" s="297" t="s">
        <v>40</v>
      </c>
      <c r="B41" s="297"/>
      <c r="C41" s="16" t="s">
        <v>68</v>
      </c>
      <c r="D41" s="16" t="s">
        <v>125</v>
      </c>
      <c r="E41" s="148" t="s">
        <v>126</v>
      </c>
    </row>
    <row r="42" spans="1:5" ht="15.75" customHeight="1" x14ac:dyDescent="0.25">
      <c r="A42" s="298" t="s">
        <v>41</v>
      </c>
      <c r="B42" s="298"/>
      <c r="C42" s="31">
        <f>SUM(C30+C35+C36)</f>
        <v>101488941.22</v>
      </c>
      <c r="D42" s="31">
        <f>SUM(D30+D35+D36)</f>
        <v>127674.17000000001</v>
      </c>
      <c r="E42" s="152">
        <f>SUM(E30+E35+E36)</f>
        <v>101616615.38999999</v>
      </c>
    </row>
    <row r="43" spans="1:5" ht="15.75" customHeight="1" thickBot="1" x14ac:dyDescent="0.3">
      <c r="A43" s="299" t="s">
        <v>42</v>
      </c>
      <c r="B43" s="299"/>
      <c r="C43" s="32">
        <f>SUM(C31-C37)</f>
        <v>101488941.22</v>
      </c>
      <c r="D43" s="32">
        <f>SUM(D31-D37)</f>
        <v>127674.17000000001</v>
      </c>
      <c r="E43" s="153">
        <f>SUM(E31-E37)</f>
        <v>101616615.39</v>
      </c>
    </row>
    <row r="44" spans="1:5" ht="15.75" customHeight="1" thickBot="1" x14ac:dyDescent="0.3">
      <c r="A44" s="28" t="s">
        <v>20</v>
      </c>
      <c r="B44" s="28"/>
      <c r="C44" s="33">
        <f>SUM(C42-C43)</f>
        <v>0</v>
      </c>
      <c r="D44" s="33">
        <f t="shared" ref="D44:E44" si="2">SUM(D42-D43)</f>
        <v>0</v>
      </c>
      <c r="E44" s="154">
        <f t="shared" si="2"/>
        <v>-1.4901161193847656E-8</v>
      </c>
    </row>
  </sheetData>
  <mergeCells count="22">
    <mergeCell ref="A32:B32"/>
    <mergeCell ref="A23:D23"/>
    <mergeCell ref="A25:D25"/>
    <mergeCell ref="A26:D26"/>
    <mergeCell ref="A29:B29"/>
    <mergeCell ref="A30:B30"/>
    <mergeCell ref="A31:B31"/>
    <mergeCell ref="A24:D24"/>
    <mergeCell ref="A34:B34"/>
    <mergeCell ref="A39:B39"/>
    <mergeCell ref="A41:B41"/>
    <mergeCell ref="A42:B42"/>
    <mergeCell ref="A43:B43"/>
    <mergeCell ref="A4:D4"/>
    <mergeCell ref="A11:D11"/>
    <mergeCell ref="A13:D13"/>
    <mergeCell ref="A20:D20"/>
    <mergeCell ref="A22:D22"/>
    <mergeCell ref="A9:D9"/>
    <mergeCell ref="A17:D17"/>
    <mergeCell ref="A18:D18"/>
    <mergeCell ref="A8:D8"/>
  </mergeCells>
  <pageMargins left="0" right="0" top="1.1811023622047245" bottom="0.98425196850393704" header="0.39370078740157483" footer="0.59055118110236227"/>
  <pageSetup paperSize="9" fitToWidth="0" fitToHeight="0" orientation="portrait" r:id="rId1"/>
  <headerFooter>
    <oddHeader>&amp;L&amp;"-,Tučné"&amp;14MĚSTO Štíty&amp;"-,Obyčejné"
&amp;"-,Tučné"&amp;8IČO: 00303453
DIČ: CZ00303453&amp;C&amp;"-,Tučné"&amp;14&amp;A
&amp;RRok 2023</oddHeader>
    <oddFooter>&amp;C&amp;A&amp;R&amp;P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tabSelected="1" workbookViewId="0">
      <selection activeCell="L27" sqref="L27"/>
    </sheetView>
  </sheetViews>
  <sheetFormatPr defaultRowHeight="15" x14ac:dyDescent="0.25"/>
  <cols>
    <col min="1" max="2" width="3.7109375" style="5" customWidth="1"/>
    <col min="3" max="3" width="2.28515625" style="5" customWidth="1"/>
    <col min="4" max="4" width="2.7109375" style="5" customWidth="1"/>
    <col min="5" max="5" width="2.28515625" style="6" customWidth="1"/>
    <col min="6" max="6" width="7.7109375" customWidth="1"/>
    <col min="7" max="7" width="5.7109375" customWidth="1"/>
    <col min="8" max="8" width="3.7109375" customWidth="1"/>
    <col min="9" max="9" width="9.7109375" customWidth="1"/>
    <col min="10" max="11" width="5.7109375" customWidth="1"/>
    <col min="12" max="13" width="11.7109375" customWidth="1"/>
    <col min="14" max="14" width="65.7109375" customWidth="1"/>
  </cols>
  <sheetData>
    <row r="1" spans="1:14" s="1" customFormat="1" x14ac:dyDescent="0.25">
      <c r="A1" s="5"/>
      <c r="B1" s="5"/>
      <c r="C1" s="5"/>
      <c r="D1" s="5"/>
      <c r="E1" s="6"/>
    </row>
    <row r="2" spans="1:14" s="108" customFormat="1" ht="15.75" customHeight="1" x14ac:dyDescent="0.25">
      <c r="A2" s="102" t="s">
        <v>95</v>
      </c>
      <c r="B2" s="103"/>
      <c r="C2" s="103"/>
      <c r="D2" s="103"/>
      <c r="E2" s="104"/>
      <c r="F2" s="104"/>
      <c r="G2" s="105"/>
      <c r="H2" s="105"/>
      <c r="I2" s="105"/>
      <c r="J2" s="105"/>
      <c r="K2" s="105"/>
      <c r="L2" s="106"/>
      <c r="M2" s="106"/>
      <c r="N2" s="107"/>
    </row>
    <row r="3" spans="1:14" s="108" customFormat="1" ht="15.75" customHeight="1" x14ac:dyDescent="0.25">
      <c r="A3" s="102"/>
      <c r="B3" s="103"/>
      <c r="C3" s="103"/>
      <c r="D3" s="103"/>
      <c r="E3" s="104"/>
      <c r="F3" s="104"/>
      <c r="G3" s="105"/>
      <c r="H3" s="105"/>
      <c r="I3" s="105"/>
      <c r="J3" s="105"/>
      <c r="K3" s="105"/>
      <c r="L3" s="106"/>
      <c r="M3" s="106"/>
      <c r="N3" s="107"/>
    </row>
    <row r="4" spans="1:14" s="108" customFormat="1" ht="15.75" customHeight="1" thickBot="1" x14ac:dyDescent="0.3">
      <c r="A4" s="109" t="s">
        <v>133</v>
      </c>
      <c r="B4" s="110"/>
      <c r="C4" s="110"/>
      <c r="D4" s="110"/>
      <c r="E4" s="110"/>
      <c r="F4" s="110"/>
      <c r="G4" s="111"/>
      <c r="H4" s="111"/>
      <c r="I4" s="111"/>
      <c r="J4" s="111"/>
      <c r="K4" s="111"/>
      <c r="L4" s="112"/>
      <c r="M4" s="112"/>
      <c r="N4" s="113"/>
    </row>
    <row r="5" spans="1:14" s="114" customFormat="1" ht="15.75" customHeight="1" thickBot="1" x14ac:dyDescent="0.3">
      <c r="A5" s="284" t="s">
        <v>96</v>
      </c>
      <c r="B5" s="285" t="s">
        <v>97</v>
      </c>
      <c r="C5" s="285" t="s">
        <v>98</v>
      </c>
      <c r="D5" s="285" t="s">
        <v>99</v>
      </c>
      <c r="E5" s="285" t="s">
        <v>100</v>
      </c>
      <c r="F5" s="286" t="s">
        <v>101</v>
      </c>
      <c r="G5" s="287" t="s">
        <v>102</v>
      </c>
      <c r="H5" s="287" t="s">
        <v>103</v>
      </c>
      <c r="I5" s="287" t="s">
        <v>104</v>
      </c>
      <c r="J5" s="287" t="s">
        <v>105</v>
      </c>
      <c r="K5" s="287" t="s">
        <v>106</v>
      </c>
      <c r="L5" s="288" t="s">
        <v>107</v>
      </c>
      <c r="M5" s="288" t="s">
        <v>108</v>
      </c>
      <c r="N5" s="289" t="s">
        <v>109</v>
      </c>
    </row>
    <row r="6" spans="1:14" s="114" customFormat="1" ht="14.1" customHeight="1" x14ac:dyDescent="0.25">
      <c r="A6" s="115" t="s">
        <v>110</v>
      </c>
      <c r="B6" s="116" t="s">
        <v>110</v>
      </c>
      <c r="C6" s="117"/>
      <c r="D6" s="117">
        <v>231</v>
      </c>
      <c r="E6" s="118"/>
      <c r="F6" s="119" t="s">
        <v>111</v>
      </c>
      <c r="G6" s="120" t="s">
        <v>112</v>
      </c>
      <c r="H6" s="121">
        <v>0</v>
      </c>
      <c r="I6" s="121" t="s">
        <v>113</v>
      </c>
      <c r="J6" s="121">
        <v>0</v>
      </c>
      <c r="K6" s="121">
        <v>0</v>
      </c>
      <c r="L6" s="239">
        <v>52723.199999999997</v>
      </c>
      <c r="M6" s="239">
        <v>0</v>
      </c>
      <c r="N6" s="122" t="s">
        <v>136</v>
      </c>
    </row>
    <row r="7" spans="1:14" s="114" customFormat="1" ht="14.1" customHeight="1" thickBot="1" x14ac:dyDescent="0.3">
      <c r="A7" s="123" t="s">
        <v>110</v>
      </c>
      <c r="B7" s="124" t="s">
        <v>110</v>
      </c>
      <c r="C7" s="117"/>
      <c r="D7" s="117">
        <v>231</v>
      </c>
      <c r="E7" s="118"/>
      <c r="F7" s="120" t="s">
        <v>114</v>
      </c>
      <c r="G7" s="120" t="s">
        <v>21</v>
      </c>
      <c r="H7" s="121">
        <v>0</v>
      </c>
      <c r="I7" s="121" t="s">
        <v>113</v>
      </c>
      <c r="J7" s="121">
        <v>0</v>
      </c>
      <c r="K7" s="121">
        <v>0</v>
      </c>
      <c r="L7" s="239">
        <v>0</v>
      </c>
      <c r="M7" s="239">
        <v>52723.199999999997</v>
      </c>
      <c r="N7" s="125" t="s">
        <v>115</v>
      </c>
    </row>
    <row r="8" spans="1:14" s="114" customFormat="1" ht="14.1" customHeight="1" x14ac:dyDescent="0.25">
      <c r="A8" s="126" t="s">
        <v>110</v>
      </c>
      <c r="B8" s="127" t="s">
        <v>110</v>
      </c>
      <c r="C8" s="128"/>
      <c r="D8" s="128">
        <v>231</v>
      </c>
      <c r="E8" s="129"/>
      <c r="F8" s="119" t="s">
        <v>111</v>
      </c>
      <c r="G8" s="119" t="s">
        <v>112</v>
      </c>
      <c r="H8" s="130">
        <v>0</v>
      </c>
      <c r="I8" s="130" t="s">
        <v>116</v>
      </c>
      <c r="J8" s="130">
        <v>0</v>
      </c>
      <c r="K8" s="130">
        <v>0</v>
      </c>
      <c r="L8" s="240">
        <v>11276.8</v>
      </c>
      <c r="M8" s="240">
        <v>0</v>
      </c>
      <c r="N8" s="131" t="s">
        <v>137</v>
      </c>
    </row>
    <row r="9" spans="1:14" s="114" customFormat="1" ht="14.1" customHeight="1" thickBot="1" x14ac:dyDescent="0.3">
      <c r="A9" s="132" t="s">
        <v>110</v>
      </c>
      <c r="B9" s="133" t="s">
        <v>110</v>
      </c>
      <c r="C9" s="134"/>
      <c r="D9" s="134" t="s">
        <v>117</v>
      </c>
      <c r="E9" s="135"/>
      <c r="F9" s="136" t="s">
        <v>114</v>
      </c>
      <c r="G9" s="136" t="s">
        <v>21</v>
      </c>
      <c r="H9" s="137" t="s">
        <v>118</v>
      </c>
      <c r="I9" s="137" t="s">
        <v>116</v>
      </c>
      <c r="J9" s="137" t="s">
        <v>118</v>
      </c>
      <c r="K9" s="137" t="s">
        <v>118</v>
      </c>
      <c r="L9" s="241">
        <v>0</v>
      </c>
      <c r="M9" s="241">
        <v>11276.8</v>
      </c>
      <c r="N9" s="125" t="s">
        <v>119</v>
      </c>
    </row>
    <row r="10" spans="1:14" s="138" customFormat="1" ht="14.1" customHeight="1" thickBot="1" x14ac:dyDescent="0.25">
      <c r="A10" s="306" t="s">
        <v>120</v>
      </c>
      <c r="B10" s="306"/>
      <c r="C10" s="306"/>
      <c r="D10" s="306"/>
      <c r="E10" s="306"/>
      <c r="F10" s="306"/>
      <c r="G10" s="306"/>
      <c r="H10" s="306"/>
      <c r="I10" s="306"/>
      <c r="J10" s="306"/>
      <c r="K10" s="306"/>
      <c r="L10" s="290">
        <f>SUM(L6:L9)</f>
        <v>64000</v>
      </c>
      <c r="M10" s="290">
        <f>SUM(M6:M9)</f>
        <v>64000</v>
      </c>
      <c r="N10" s="291"/>
    </row>
    <row r="11" spans="1:14" ht="15.75" customHeight="1" x14ac:dyDescent="0.25">
      <c r="A11" s="139"/>
      <c r="B11" s="104"/>
      <c r="C11" s="104"/>
      <c r="D11" s="104"/>
      <c r="E11" s="104"/>
      <c r="F11" s="104"/>
      <c r="G11" s="105"/>
      <c r="H11" s="105"/>
      <c r="I11" s="105"/>
      <c r="J11" s="105"/>
      <c r="K11" s="105"/>
      <c r="L11" s="106"/>
      <c r="M11" s="106"/>
      <c r="N11" s="107"/>
    </row>
    <row r="12" spans="1:14" s="5" customFormat="1" ht="16.350000000000001" customHeight="1" thickBot="1" x14ac:dyDescent="0.3">
      <c r="A12" s="244" t="s">
        <v>141</v>
      </c>
      <c r="B12" s="245"/>
      <c r="C12" s="245"/>
      <c r="D12" s="245"/>
      <c r="E12" s="245"/>
      <c r="F12" s="245"/>
      <c r="G12" s="246"/>
      <c r="H12" s="246"/>
      <c r="I12" s="246"/>
      <c r="J12" s="246"/>
      <c r="K12" s="246"/>
      <c r="L12" s="247"/>
      <c r="M12" s="247"/>
      <c r="N12" s="248"/>
    </row>
    <row r="13" spans="1:14" s="114" customFormat="1" ht="15.75" customHeight="1" thickBot="1" x14ac:dyDescent="0.3">
      <c r="A13" s="284" t="s">
        <v>96</v>
      </c>
      <c r="B13" s="285" t="s">
        <v>97</v>
      </c>
      <c r="C13" s="285" t="s">
        <v>98</v>
      </c>
      <c r="D13" s="285" t="s">
        <v>99</v>
      </c>
      <c r="E13" s="285" t="s">
        <v>100</v>
      </c>
      <c r="F13" s="286" t="s">
        <v>101</v>
      </c>
      <c r="G13" s="287" t="s">
        <v>102</v>
      </c>
      <c r="H13" s="287" t="s">
        <v>103</v>
      </c>
      <c r="I13" s="287" t="s">
        <v>104</v>
      </c>
      <c r="J13" s="287" t="s">
        <v>105</v>
      </c>
      <c r="K13" s="287" t="s">
        <v>106</v>
      </c>
      <c r="L13" s="288" t="s">
        <v>107</v>
      </c>
      <c r="M13" s="288" t="s">
        <v>108</v>
      </c>
      <c r="N13" s="289" t="s">
        <v>109</v>
      </c>
    </row>
    <row r="14" spans="1:14" s="114" customFormat="1" ht="14.1" customHeight="1" x14ac:dyDescent="0.25">
      <c r="A14" s="115" t="s">
        <v>110</v>
      </c>
      <c r="B14" s="116" t="s">
        <v>110</v>
      </c>
      <c r="C14" s="117"/>
      <c r="D14" s="117">
        <v>231</v>
      </c>
      <c r="E14" s="118"/>
      <c r="F14" s="119" t="s">
        <v>111</v>
      </c>
      <c r="G14" s="120" t="s">
        <v>112</v>
      </c>
      <c r="H14" s="121">
        <v>0</v>
      </c>
      <c r="I14" s="121" t="s">
        <v>138</v>
      </c>
      <c r="J14" s="121">
        <v>0</v>
      </c>
      <c r="K14" s="121">
        <v>0</v>
      </c>
      <c r="L14" s="239">
        <v>64000</v>
      </c>
      <c r="M14" s="239">
        <v>0</v>
      </c>
      <c r="N14" s="122" t="s">
        <v>139</v>
      </c>
    </row>
    <row r="15" spans="1:14" s="114" customFormat="1" ht="14.1" customHeight="1" thickBot="1" x14ac:dyDescent="0.3">
      <c r="A15" s="123" t="s">
        <v>110</v>
      </c>
      <c r="B15" s="124" t="s">
        <v>110</v>
      </c>
      <c r="C15" s="117"/>
      <c r="D15" s="117">
        <v>231</v>
      </c>
      <c r="E15" s="118"/>
      <c r="F15" s="120" t="s">
        <v>114</v>
      </c>
      <c r="G15" s="120" t="s">
        <v>21</v>
      </c>
      <c r="H15" s="121">
        <v>0</v>
      </c>
      <c r="I15" s="121" t="s">
        <v>138</v>
      </c>
      <c r="J15" s="121">
        <v>0</v>
      </c>
      <c r="K15" s="121">
        <v>0</v>
      </c>
      <c r="L15" s="239">
        <v>0</v>
      </c>
      <c r="M15" s="239">
        <v>64000</v>
      </c>
      <c r="N15" s="125" t="s">
        <v>140</v>
      </c>
    </row>
    <row r="16" spans="1:14" s="138" customFormat="1" ht="14.1" customHeight="1" thickBot="1" x14ac:dyDescent="0.25">
      <c r="A16" s="306" t="s">
        <v>120</v>
      </c>
      <c r="B16" s="306"/>
      <c r="C16" s="306"/>
      <c r="D16" s="306"/>
      <c r="E16" s="306"/>
      <c r="F16" s="306"/>
      <c r="G16" s="306"/>
      <c r="H16" s="306"/>
      <c r="I16" s="306"/>
      <c r="J16" s="306"/>
      <c r="K16" s="306"/>
      <c r="L16" s="290">
        <f>SUM(L14:L15)</f>
        <v>64000</v>
      </c>
      <c r="M16" s="290">
        <f>SUM(M14:M15)</f>
        <v>64000</v>
      </c>
      <c r="N16" s="291"/>
    </row>
    <row r="17" spans="1:14" ht="15.75" customHeight="1" x14ac:dyDescent="0.25">
      <c r="A17" s="139"/>
      <c r="B17" s="104"/>
      <c r="C17" s="104"/>
      <c r="D17" s="104"/>
      <c r="E17" s="104"/>
      <c r="F17" s="104"/>
      <c r="G17" s="105"/>
      <c r="H17" s="105"/>
      <c r="I17" s="105"/>
      <c r="J17" s="105"/>
      <c r="K17" s="105"/>
      <c r="L17" s="106"/>
      <c r="M17" s="106"/>
      <c r="N17" s="107"/>
    </row>
    <row r="18" spans="1:14" s="254" customFormat="1" ht="15.75" customHeight="1" thickBot="1" x14ac:dyDescent="0.3">
      <c r="A18" s="249" t="s">
        <v>146</v>
      </c>
      <c r="B18" s="250"/>
      <c r="C18" s="250"/>
      <c r="D18" s="250"/>
      <c r="E18" s="250"/>
      <c r="F18" s="250"/>
      <c r="G18" s="251"/>
      <c r="H18" s="251"/>
      <c r="I18" s="251"/>
      <c r="J18" s="251"/>
      <c r="K18" s="251"/>
      <c r="L18" s="252"/>
      <c r="M18" s="252"/>
      <c r="N18" s="253"/>
    </row>
    <row r="19" spans="1:14" s="1" customFormat="1" ht="15.75" customHeight="1" thickBot="1" x14ac:dyDescent="0.3">
      <c r="A19" s="255" t="s">
        <v>96</v>
      </c>
      <c r="B19" s="256" t="s">
        <v>97</v>
      </c>
      <c r="C19" s="256" t="s">
        <v>98</v>
      </c>
      <c r="D19" s="256" t="s">
        <v>99</v>
      </c>
      <c r="E19" s="256" t="s">
        <v>100</v>
      </c>
      <c r="F19" s="257" t="s">
        <v>101</v>
      </c>
      <c r="G19" s="258" t="s">
        <v>102</v>
      </c>
      <c r="H19" s="258" t="s">
        <v>103</v>
      </c>
      <c r="I19" s="258" t="s">
        <v>104</v>
      </c>
      <c r="J19" s="258" t="s">
        <v>105</v>
      </c>
      <c r="K19" s="258" t="s">
        <v>106</v>
      </c>
      <c r="L19" s="259" t="s">
        <v>107</v>
      </c>
      <c r="M19" s="259" t="s">
        <v>108</v>
      </c>
      <c r="N19" s="260" t="s">
        <v>109</v>
      </c>
    </row>
    <row r="20" spans="1:14" s="1" customFormat="1" ht="14.1" customHeight="1" x14ac:dyDescent="0.25">
      <c r="A20" s="261" t="s">
        <v>110</v>
      </c>
      <c r="B20" s="262" t="s">
        <v>110</v>
      </c>
      <c r="C20" s="263"/>
      <c r="D20" s="263">
        <v>231</v>
      </c>
      <c r="E20" s="264"/>
      <c r="F20" s="265" t="s">
        <v>111</v>
      </c>
      <c r="G20" s="266" t="s">
        <v>142</v>
      </c>
      <c r="H20" s="267">
        <v>0</v>
      </c>
      <c r="I20" s="267" t="s">
        <v>145</v>
      </c>
      <c r="J20" s="267">
        <v>0</v>
      </c>
      <c r="K20" s="267">
        <v>0</v>
      </c>
      <c r="L20" s="268">
        <v>12007.24</v>
      </c>
      <c r="M20" s="268">
        <v>0</v>
      </c>
      <c r="N20" s="269" t="s">
        <v>143</v>
      </c>
    </row>
    <row r="21" spans="1:14" s="1" customFormat="1" ht="14.1" customHeight="1" x14ac:dyDescent="0.25">
      <c r="A21" s="261" t="s">
        <v>110</v>
      </c>
      <c r="B21" s="262" t="s">
        <v>110</v>
      </c>
      <c r="C21" s="263"/>
      <c r="D21" s="263" t="s">
        <v>117</v>
      </c>
      <c r="E21" s="264"/>
      <c r="F21" s="270" t="s">
        <v>111</v>
      </c>
      <c r="G21" s="266" t="s">
        <v>142</v>
      </c>
      <c r="H21" s="267" t="s">
        <v>118</v>
      </c>
      <c r="I21" s="267" t="s">
        <v>145</v>
      </c>
      <c r="J21" s="267">
        <v>0</v>
      </c>
      <c r="K21" s="267">
        <v>0</v>
      </c>
      <c r="L21" s="271">
        <v>2118.9299999999998</v>
      </c>
      <c r="M21" s="271">
        <v>0</v>
      </c>
      <c r="N21" s="269" t="s">
        <v>144</v>
      </c>
    </row>
    <row r="22" spans="1:14" s="1" customFormat="1" ht="14.1" customHeight="1" x14ac:dyDescent="0.25">
      <c r="A22" s="272" t="s">
        <v>110</v>
      </c>
      <c r="B22" s="273" t="s">
        <v>110</v>
      </c>
      <c r="C22" s="263"/>
      <c r="D22" s="263">
        <v>231</v>
      </c>
      <c r="E22" s="264"/>
      <c r="F22" s="266" t="s">
        <v>114</v>
      </c>
      <c r="G22" s="266" t="s">
        <v>21</v>
      </c>
      <c r="H22" s="267">
        <v>0</v>
      </c>
      <c r="I22" s="267" t="s">
        <v>145</v>
      </c>
      <c r="J22" s="267">
        <v>0</v>
      </c>
      <c r="K22" s="267">
        <v>0</v>
      </c>
      <c r="L22" s="274">
        <v>0</v>
      </c>
      <c r="M22" s="275">
        <v>12007.24</v>
      </c>
      <c r="N22" s="269" t="s">
        <v>143</v>
      </c>
    </row>
    <row r="23" spans="1:14" s="1" customFormat="1" ht="14.1" customHeight="1" thickBot="1" x14ac:dyDescent="0.3">
      <c r="A23" s="276" t="s">
        <v>110</v>
      </c>
      <c r="B23" s="277" t="s">
        <v>110</v>
      </c>
      <c r="C23" s="278"/>
      <c r="D23" s="278">
        <v>231</v>
      </c>
      <c r="E23" s="279"/>
      <c r="F23" s="270" t="s">
        <v>114</v>
      </c>
      <c r="G23" s="270" t="s">
        <v>21</v>
      </c>
      <c r="H23" s="280">
        <v>0</v>
      </c>
      <c r="I23" s="267" t="s">
        <v>145</v>
      </c>
      <c r="J23" s="280">
        <v>0</v>
      </c>
      <c r="K23" s="280">
        <v>0</v>
      </c>
      <c r="L23" s="274">
        <v>0</v>
      </c>
      <c r="M23" s="275">
        <v>2118.9299999999998</v>
      </c>
      <c r="N23" s="269" t="s">
        <v>144</v>
      </c>
    </row>
    <row r="24" spans="1:14" s="283" customFormat="1" ht="14.1" customHeight="1" thickBot="1" x14ac:dyDescent="0.25">
      <c r="A24" s="307" t="s">
        <v>120</v>
      </c>
      <c r="B24" s="308"/>
      <c r="C24" s="308"/>
      <c r="D24" s="308"/>
      <c r="E24" s="308"/>
      <c r="F24" s="308"/>
      <c r="G24" s="308"/>
      <c r="H24" s="308"/>
      <c r="I24" s="308"/>
      <c r="J24" s="308"/>
      <c r="K24" s="309"/>
      <c r="L24" s="281">
        <f>SUM(L20:L23)</f>
        <v>14126.17</v>
      </c>
      <c r="M24" s="281">
        <f>SUM(M20:M23)</f>
        <v>14126.17</v>
      </c>
      <c r="N24" s="282"/>
    </row>
    <row r="26" spans="1:14" s="1" customFormat="1" x14ac:dyDescent="0.25">
      <c r="A26" s="140" t="s">
        <v>20</v>
      </c>
      <c r="B26" s="140"/>
      <c r="C26" s="140"/>
      <c r="D26" s="140"/>
      <c r="E26" s="141"/>
      <c r="F26" s="142"/>
    </row>
    <row r="27" spans="1:14" ht="18" customHeight="1" x14ac:dyDescent="0.25">
      <c r="A27" s="139"/>
      <c r="B27" s="104"/>
      <c r="C27" s="104"/>
      <c r="D27" s="104"/>
      <c r="E27" s="104"/>
      <c r="F27" s="104"/>
      <c r="G27" s="105"/>
      <c r="H27" s="105"/>
      <c r="I27" s="105"/>
      <c r="J27" s="105"/>
      <c r="K27" s="105"/>
      <c r="L27" s="106"/>
      <c r="M27" s="106"/>
      <c r="N27" s="107"/>
    </row>
    <row r="30" spans="1:14" s="5" customFormat="1" ht="15.75" customHeight="1" x14ac:dyDescent="0.25">
      <c r="E30" s="6"/>
      <c r="F30"/>
      <c r="G30"/>
      <c r="H30"/>
      <c r="I30"/>
      <c r="J30"/>
      <c r="K30"/>
      <c r="L30"/>
      <c r="M30"/>
      <c r="N30"/>
    </row>
    <row r="31" spans="1:14" s="5" customFormat="1" ht="15.75" customHeight="1" x14ac:dyDescent="0.25">
      <c r="E31" s="6"/>
      <c r="F31"/>
      <c r="G31"/>
      <c r="H31"/>
      <c r="I31"/>
      <c r="J31"/>
      <c r="K31"/>
      <c r="L31"/>
      <c r="M31"/>
      <c r="N31"/>
    </row>
    <row r="32" spans="1:14" s="5" customFormat="1" ht="15.75" customHeight="1" x14ac:dyDescent="0.25">
      <c r="E32" s="6"/>
      <c r="F32"/>
      <c r="G32"/>
      <c r="H32"/>
      <c r="I32"/>
      <c r="J32"/>
      <c r="K32"/>
      <c r="L32"/>
      <c r="M32"/>
      <c r="N32"/>
    </row>
    <row r="33" spans="1:14" s="5" customFormat="1" ht="15.75" customHeight="1" x14ac:dyDescent="0.25">
      <c r="E33" s="6"/>
      <c r="F33"/>
      <c r="G33"/>
      <c r="H33"/>
      <c r="I33"/>
      <c r="J33"/>
      <c r="K33"/>
      <c r="L33"/>
      <c r="M33"/>
      <c r="N33"/>
    </row>
    <row r="34" spans="1:14" s="5" customFormat="1" ht="15.75" customHeight="1" x14ac:dyDescent="0.25">
      <c r="E34" s="6"/>
      <c r="F34"/>
      <c r="G34"/>
      <c r="H34"/>
      <c r="I34"/>
      <c r="J34"/>
      <c r="K34"/>
      <c r="L34"/>
      <c r="M34"/>
      <c r="N34"/>
    </row>
    <row r="35" spans="1:14" ht="15.75" customHeight="1" x14ac:dyDescent="0.25"/>
    <row r="36" spans="1:14" s="3" customFormat="1" ht="15.75" customHeight="1" x14ac:dyDescent="0.25">
      <c r="A36" s="5"/>
      <c r="B36" s="5"/>
      <c r="C36" s="5"/>
      <c r="D36" s="5"/>
      <c r="E36" s="6"/>
    </row>
    <row r="39" spans="1:14" s="4" customFormat="1" x14ac:dyDescent="0.25">
      <c r="A39" s="5"/>
      <c r="B39" s="5"/>
      <c r="C39" s="5"/>
      <c r="D39" s="5"/>
      <c r="E39" s="6"/>
    </row>
  </sheetData>
  <mergeCells count="3">
    <mergeCell ref="A10:K10"/>
    <mergeCell ref="A16:K16"/>
    <mergeCell ref="A24:K24"/>
  </mergeCells>
  <pageMargins left="0" right="0" top="1.1811023622047245" bottom="0.98425196850393704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CZ00303453&amp;C&amp;"-,Tučné"&amp;14&amp;A/2023&amp;RRok 2023</oddHeader>
    <oddFooter>&amp;C&amp;A&amp;R&amp;P /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0"/>
  <sheetViews>
    <sheetView topLeftCell="A76" workbookViewId="0">
      <selection activeCell="F92" sqref="F92"/>
    </sheetView>
  </sheetViews>
  <sheetFormatPr defaultRowHeight="15" x14ac:dyDescent="0.25"/>
  <cols>
    <col min="1" max="2" width="6.7109375" style="79" customWidth="1"/>
    <col min="3" max="3" width="18" style="79" customWidth="1"/>
    <col min="4" max="4" width="25.28515625" style="79" customWidth="1"/>
    <col min="5" max="6" width="13.28515625" style="80" customWidth="1"/>
    <col min="7" max="7" width="15.7109375" style="81" customWidth="1"/>
    <col min="8" max="9" width="13.28515625" customWidth="1"/>
    <col min="10" max="10" width="15.7109375" customWidth="1"/>
  </cols>
  <sheetData>
    <row r="1" spans="1:10" s="43" customFormat="1" ht="24.95" customHeight="1" x14ac:dyDescent="0.25">
      <c r="A1" s="219" t="s">
        <v>0</v>
      </c>
      <c r="B1" s="220"/>
      <c r="C1" s="221"/>
      <c r="D1" s="40"/>
      <c r="E1" s="41"/>
      <c r="F1" s="42"/>
      <c r="H1" s="156" t="s">
        <v>127</v>
      </c>
    </row>
    <row r="2" spans="1:10" s="43" customFormat="1" ht="8.1" customHeight="1" thickBot="1" x14ac:dyDescent="0.3">
      <c r="A2" s="37"/>
      <c r="B2" s="38"/>
      <c r="C2" s="39"/>
      <c r="D2" s="40"/>
      <c r="E2" s="41"/>
      <c r="F2" s="42"/>
      <c r="H2" s="155" t="s">
        <v>128</v>
      </c>
    </row>
    <row r="3" spans="1:10" s="43" customFormat="1" ht="30.75" customHeight="1" thickBot="1" x14ac:dyDescent="0.3">
      <c r="A3" s="157" t="s">
        <v>1</v>
      </c>
      <c r="B3" s="158" t="s">
        <v>2</v>
      </c>
      <c r="C3" s="349" t="s">
        <v>3</v>
      </c>
      <c r="D3" s="349"/>
      <c r="E3" s="163" t="s">
        <v>63</v>
      </c>
      <c r="F3" s="163" t="s">
        <v>64</v>
      </c>
      <c r="G3" s="164" t="s">
        <v>62</v>
      </c>
      <c r="H3" s="165" t="s">
        <v>135</v>
      </c>
      <c r="I3" s="166" t="s">
        <v>130</v>
      </c>
      <c r="J3" s="167" t="s">
        <v>131</v>
      </c>
    </row>
    <row r="4" spans="1:10" s="36" customFormat="1" ht="16.5" customHeight="1" thickBot="1" x14ac:dyDescent="0.3">
      <c r="A4" s="319" t="s">
        <v>5</v>
      </c>
      <c r="B4" s="320"/>
      <c r="C4" s="320"/>
      <c r="D4" s="321"/>
      <c r="E4" s="69">
        <v>86467815.379999995</v>
      </c>
      <c r="F4" s="69">
        <v>86209291.019999996</v>
      </c>
      <c r="G4" s="70">
        <v>76000000</v>
      </c>
      <c r="H4" s="159">
        <v>142126.17000000001</v>
      </c>
      <c r="I4" s="160">
        <f>SUM(-14452+142126.17)</f>
        <v>127674.17000000001</v>
      </c>
      <c r="J4" s="161">
        <f>SUM(G4+I4)</f>
        <v>76127674.170000002</v>
      </c>
    </row>
    <row r="5" spans="1:10" s="36" customFormat="1" ht="5.0999999999999996" customHeight="1" thickBot="1" x14ac:dyDescent="0.3">
      <c r="A5" s="79"/>
      <c r="B5" s="79"/>
      <c r="C5" s="79"/>
      <c r="D5" s="79"/>
      <c r="E5" s="80"/>
      <c r="F5" s="80"/>
      <c r="G5" s="81"/>
      <c r="H5" s="49"/>
    </row>
    <row r="6" spans="1:10" s="36" customFormat="1" ht="24.95" customHeight="1" x14ac:dyDescent="0.3">
      <c r="A6" s="194" t="s">
        <v>19</v>
      </c>
      <c r="B6" s="194"/>
      <c r="C6" s="194"/>
      <c r="D6" s="194"/>
      <c r="E6" s="194"/>
      <c r="F6" s="194"/>
      <c r="G6" s="195"/>
      <c r="H6" s="156" t="s">
        <v>127</v>
      </c>
      <c r="I6" s="162"/>
      <c r="J6" s="162"/>
    </row>
    <row r="7" spans="1:10" s="36" customFormat="1" ht="8.1" customHeight="1" thickBot="1" x14ac:dyDescent="0.35">
      <c r="A7" s="196"/>
      <c r="B7" s="196"/>
      <c r="C7" s="196"/>
      <c r="D7" s="196"/>
      <c r="E7" s="196"/>
      <c r="F7" s="196"/>
      <c r="G7" s="197"/>
      <c r="H7" s="155" t="s">
        <v>128</v>
      </c>
    </row>
    <row r="8" spans="1:10" s="43" customFormat="1" ht="30.75" customHeight="1" thickBot="1" x14ac:dyDescent="0.3">
      <c r="A8" s="157" t="s">
        <v>1</v>
      </c>
      <c r="B8" s="158" t="s">
        <v>2</v>
      </c>
      <c r="C8" s="349" t="s">
        <v>3</v>
      </c>
      <c r="D8" s="349"/>
      <c r="E8" s="163" t="s">
        <v>63</v>
      </c>
      <c r="F8" s="163" t="s">
        <v>64</v>
      </c>
      <c r="G8" s="164" t="s">
        <v>62</v>
      </c>
      <c r="H8" s="165" t="s">
        <v>135</v>
      </c>
      <c r="I8" s="166" t="s">
        <v>130</v>
      </c>
      <c r="J8" s="167" t="s">
        <v>131</v>
      </c>
    </row>
    <row r="9" spans="1:10" s="43" customFormat="1" ht="42" customHeight="1" x14ac:dyDescent="0.25">
      <c r="A9" s="168" t="s">
        <v>4</v>
      </c>
      <c r="B9" s="169" t="s">
        <v>14</v>
      </c>
      <c r="C9" s="351" t="s">
        <v>129</v>
      </c>
      <c r="D9" s="351"/>
      <c r="E9" s="198">
        <v>4592254.4000000004</v>
      </c>
      <c r="F9" s="198">
        <v>2363406.1800000002</v>
      </c>
      <c r="G9" s="170">
        <v>7436980.1799999997</v>
      </c>
      <c r="H9" s="171">
        <v>0</v>
      </c>
      <c r="I9" s="172">
        <f>SUM(H9)</f>
        <v>0</v>
      </c>
      <c r="J9" s="173">
        <f>SUM(G9+I9)</f>
        <v>7436980.1799999997</v>
      </c>
    </row>
    <row r="10" spans="1:10" s="43" customFormat="1" ht="15.95" customHeight="1" x14ac:dyDescent="0.25">
      <c r="A10" s="174" t="s">
        <v>4</v>
      </c>
      <c r="B10" s="175" t="s">
        <v>15</v>
      </c>
      <c r="C10" s="352" t="s">
        <v>43</v>
      </c>
      <c r="D10" s="352"/>
      <c r="E10" s="176">
        <v>7000000</v>
      </c>
      <c r="F10" s="177">
        <v>6948038.96</v>
      </c>
      <c r="G10" s="178">
        <v>18051961.039999999</v>
      </c>
      <c r="H10" s="179">
        <v>0</v>
      </c>
      <c r="I10" s="180">
        <f t="shared" ref="I10:I11" si="0">SUM(H10)</f>
        <v>0</v>
      </c>
      <c r="J10" s="181">
        <f t="shared" ref="J10:J11" si="1">SUM(G10+I10)</f>
        <v>18051961.039999999</v>
      </c>
    </row>
    <row r="11" spans="1:10" s="43" customFormat="1" ht="15.95" customHeight="1" thickBot="1" x14ac:dyDescent="0.3">
      <c r="A11" s="182" t="s">
        <v>4</v>
      </c>
      <c r="B11" s="183" t="s">
        <v>16</v>
      </c>
      <c r="C11" s="350" t="s">
        <v>44</v>
      </c>
      <c r="D11" s="350"/>
      <c r="E11" s="184">
        <v>0</v>
      </c>
      <c r="F11" s="200">
        <v>199851.03</v>
      </c>
      <c r="G11" s="185">
        <v>0</v>
      </c>
      <c r="H11" s="186">
        <v>0</v>
      </c>
      <c r="I11" s="187">
        <f t="shared" si="0"/>
        <v>0</v>
      </c>
      <c r="J11" s="188">
        <f t="shared" si="1"/>
        <v>0</v>
      </c>
    </row>
    <row r="12" spans="1:10" s="43" customFormat="1" ht="15.75" thickBot="1" x14ac:dyDescent="0.3">
      <c r="A12" s="337" t="s">
        <v>45</v>
      </c>
      <c r="B12" s="338"/>
      <c r="C12" s="338"/>
      <c r="D12" s="338"/>
      <c r="E12" s="199">
        <f>SUM(E9:E11)</f>
        <v>11592254.4</v>
      </c>
      <c r="F12" s="199">
        <f>SUM(F9:F11)</f>
        <v>9511296.1699999999</v>
      </c>
      <c r="G12" s="189">
        <f>SUM(G9:G11)</f>
        <v>25488941.219999999</v>
      </c>
      <c r="H12" s="190">
        <f t="shared" ref="H12:J12" si="2">SUM(H9:H11)</f>
        <v>0</v>
      </c>
      <c r="I12" s="191">
        <f t="shared" si="2"/>
        <v>0</v>
      </c>
      <c r="J12" s="192">
        <f t="shared" si="2"/>
        <v>25488941.219999999</v>
      </c>
    </row>
    <row r="13" spans="1:10" s="43" customFormat="1" ht="5.0999999999999996" customHeight="1" thickBot="1" x14ac:dyDescent="0.3">
      <c r="A13" s="44"/>
      <c r="B13" s="44"/>
      <c r="C13" s="44"/>
      <c r="E13" s="45"/>
      <c r="F13" s="45"/>
      <c r="G13" s="46"/>
      <c r="H13" s="193"/>
    </row>
    <row r="14" spans="1:10" s="43" customFormat="1" ht="18.75" customHeight="1" thickBot="1" x14ac:dyDescent="0.3">
      <c r="A14" s="322" t="s">
        <v>46</v>
      </c>
      <c r="B14" s="322"/>
      <c r="C14" s="322"/>
      <c r="D14" s="322"/>
      <c r="E14" s="47"/>
      <c r="I14" s="323">
        <f>SUM(J4+J12)</f>
        <v>101616615.39</v>
      </c>
      <c r="J14" s="324"/>
    </row>
    <row r="15" spans="1:10" s="43" customFormat="1" ht="14.45" customHeight="1" x14ac:dyDescent="0.25">
      <c r="A15" s="243"/>
      <c r="B15" s="243"/>
      <c r="C15" s="243"/>
      <c r="D15" s="243"/>
      <c r="E15" s="47"/>
      <c r="I15" s="218"/>
      <c r="J15" s="218"/>
    </row>
    <row r="16" spans="1:10" s="43" customFormat="1" ht="14.45" customHeight="1" x14ac:dyDescent="0.25">
      <c r="A16" s="292"/>
      <c r="B16" s="292"/>
      <c r="C16" s="292"/>
      <c r="D16" s="292"/>
      <c r="E16" s="47"/>
      <c r="I16" s="218"/>
      <c r="J16" s="218"/>
    </row>
    <row r="17" spans="1:10" s="43" customFormat="1" ht="14.45" customHeight="1" x14ac:dyDescent="0.25">
      <c r="A17" s="292"/>
      <c r="B17" s="292"/>
      <c r="C17" s="292"/>
      <c r="D17" s="292"/>
      <c r="E17" s="47"/>
      <c r="I17" s="218"/>
      <c r="J17" s="218"/>
    </row>
    <row r="18" spans="1:10" s="43" customFormat="1" ht="14.45" customHeight="1" x14ac:dyDescent="0.25">
      <c r="A18" s="292"/>
      <c r="B18" s="292"/>
      <c r="C18" s="292"/>
      <c r="D18" s="292"/>
      <c r="E18" s="47"/>
      <c r="I18" s="218"/>
      <c r="J18" s="218"/>
    </row>
    <row r="19" spans="1:10" s="43" customFormat="1" ht="14.45" customHeight="1" x14ac:dyDescent="0.25">
      <c r="A19" s="292"/>
      <c r="B19" s="292"/>
      <c r="C19" s="292"/>
      <c r="D19" s="292"/>
      <c r="E19" s="47"/>
      <c r="I19" s="218"/>
      <c r="J19" s="218"/>
    </row>
    <row r="20" spans="1:10" s="43" customFormat="1" ht="14.45" customHeight="1" x14ac:dyDescent="0.25">
      <c r="A20" s="292"/>
      <c r="B20" s="292"/>
      <c r="C20" s="292"/>
      <c r="D20" s="292"/>
      <c r="E20" s="47"/>
      <c r="I20" s="218"/>
      <c r="J20" s="218"/>
    </row>
    <row r="21" spans="1:10" s="43" customFormat="1" ht="14.45" customHeight="1" x14ac:dyDescent="0.25">
      <c r="A21" s="292"/>
      <c r="B21" s="292"/>
      <c r="C21" s="292"/>
      <c r="D21" s="292"/>
      <c r="E21" s="47"/>
      <c r="I21" s="218"/>
      <c r="J21" s="218"/>
    </row>
    <row r="22" spans="1:10" s="43" customFormat="1" ht="14.45" customHeight="1" x14ac:dyDescent="0.25">
      <c r="A22" s="292"/>
      <c r="B22" s="292"/>
      <c r="C22" s="292"/>
      <c r="D22" s="292"/>
      <c r="E22" s="47"/>
      <c r="I22" s="218"/>
      <c r="J22" s="218"/>
    </row>
    <row r="23" spans="1:10" s="43" customFormat="1" ht="14.45" customHeight="1" x14ac:dyDescent="0.25">
      <c r="A23" s="292"/>
      <c r="B23" s="292"/>
      <c r="C23" s="292"/>
      <c r="D23" s="292"/>
      <c r="E23" s="47"/>
      <c r="I23" s="218"/>
      <c r="J23" s="218"/>
    </row>
    <row r="24" spans="1:10" s="43" customFormat="1" ht="14.45" customHeight="1" x14ac:dyDescent="0.25">
      <c r="A24" s="292"/>
      <c r="B24" s="292"/>
      <c r="C24" s="292"/>
      <c r="D24" s="292"/>
      <c r="E24" s="47"/>
      <c r="I24" s="218"/>
      <c r="J24" s="218"/>
    </row>
    <row r="25" spans="1:10" s="43" customFormat="1" ht="14.45" customHeight="1" x14ac:dyDescent="0.25">
      <c r="A25" s="292"/>
      <c r="B25" s="292"/>
      <c r="C25" s="292"/>
      <c r="D25" s="292"/>
      <c r="E25" s="47"/>
      <c r="I25" s="218"/>
      <c r="J25" s="218"/>
    </row>
    <row r="26" spans="1:10" s="43" customFormat="1" ht="14.45" customHeight="1" x14ac:dyDescent="0.25">
      <c r="A26" s="292"/>
      <c r="B26" s="292"/>
      <c r="C26" s="292"/>
      <c r="D26" s="292"/>
      <c r="E26" s="47"/>
      <c r="I26" s="218"/>
      <c r="J26" s="218"/>
    </row>
    <row r="27" spans="1:10" s="43" customFormat="1" ht="14.45" customHeight="1" x14ac:dyDescent="0.25">
      <c r="A27" s="292"/>
      <c r="B27" s="292"/>
      <c r="C27" s="292"/>
      <c r="D27" s="292"/>
      <c r="E27" s="47"/>
      <c r="I27" s="218"/>
      <c r="J27" s="218"/>
    </row>
    <row r="28" spans="1:10" s="43" customFormat="1" ht="14.45" customHeight="1" thickBot="1" x14ac:dyDescent="0.3">
      <c r="A28" s="292"/>
      <c r="B28" s="292"/>
      <c r="C28" s="292"/>
      <c r="D28" s="292"/>
      <c r="E28" s="47"/>
      <c r="I28" s="218"/>
      <c r="J28" s="218"/>
    </row>
    <row r="29" spans="1:10" s="43" customFormat="1" ht="24.95" customHeight="1" x14ac:dyDescent="0.25">
      <c r="A29" s="223" t="s">
        <v>6</v>
      </c>
      <c r="B29" s="223"/>
      <c r="C29" s="223"/>
      <c r="D29" s="40"/>
      <c r="E29" s="41"/>
      <c r="F29" s="42"/>
      <c r="H29" s="156" t="s">
        <v>127</v>
      </c>
    </row>
    <row r="30" spans="1:10" s="43" customFormat="1" ht="8.1" customHeight="1" thickBot="1" x14ac:dyDescent="0.3">
      <c r="A30" s="222"/>
      <c r="B30" s="222"/>
      <c r="C30" s="222"/>
      <c r="D30" s="40"/>
      <c r="E30" s="41"/>
      <c r="F30" s="42"/>
      <c r="H30" s="155" t="s">
        <v>128</v>
      </c>
    </row>
    <row r="31" spans="1:10" s="1" customFormat="1" ht="29.25" customHeight="1" thickBot="1" x14ac:dyDescent="0.3">
      <c r="A31" s="51" t="s">
        <v>50</v>
      </c>
      <c r="B31" s="325" t="s">
        <v>3</v>
      </c>
      <c r="C31" s="326"/>
      <c r="D31" s="52"/>
      <c r="E31" s="163" t="s">
        <v>63</v>
      </c>
      <c r="F31" s="163" t="s">
        <v>64</v>
      </c>
      <c r="G31" s="164" t="s">
        <v>62</v>
      </c>
      <c r="H31" s="165" t="s">
        <v>135</v>
      </c>
      <c r="I31" s="166" t="s">
        <v>130</v>
      </c>
      <c r="J31" s="167" t="s">
        <v>131</v>
      </c>
    </row>
    <row r="32" spans="1:10" ht="14.45" customHeight="1" x14ac:dyDescent="0.25">
      <c r="A32" s="53" t="s">
        <v>51</v>
      </c>
      <c r="B32" s="339" t="s">
        <v>17</v>
      </c>
      <c r="C32" s="340"/>
      <c r="D32" s="54"/>
      <c r="E32" s="55">
        <v>6832000</v>
      </c>
      <c r="F32" s="55">
        <v>6831061.4199999999</v>
      </c>
      <c r="G32" s="56">
        <v>10000000</v>
      </c>
      <c r="H32" s="202">
        <v>0</v>
      </c>
      <c r="I32" s="203">
        <f>SUM(0+0)</f>
        <v>0</v>
      </c>
      <c r="J32" s="204">
        <f>SUM(G32+I32)</f>
        <v>10000000</v>
      </c>
    </row>
    <row r="33" spans="1:10" ht="14.45" customHeight="1" x14ac:dyDescent="0.25">
      <c r="A33" s="57" t="s">
        <v>55</v>
      </c>
      <c r="B33" s="58" t="s">
        <v>56</v>
      </c>
      <c r="C33" s="59"/>
      <c r="D33" s="60"/>
      <c r="E33" s="61">
        <v>9887344.0999999996</v>
      </c>
      <c r="F33" s="61">
        <v>8832367.5700000003</v>
      </c>
      <c r="G33" s="62">
        <v>10000000</v>
      </c>
      <c r="H33" s="205">
        <v>0</v>
      </c>
      <c r="I33" s="206">
        <f>SUM(0+0)</f>
        <v>0</v>
      </c>
      <c r="J33" s="207">
        <f t="shared" ref="J33:J36" si="3">SUM(G33+I33)</f>
        <v>10000000</v>
      </c>
    </row>
    <row r="34" spans="1:10" ht="14.45" customHeight="1" x14ac:dyDescent="0.25">
      <c r="A34" s="57" t="s">
        <v>52</v>
      </c>
      <c r="B34" s="341" t="s">
        <v>53</v>
      </c>
      <c r="C34" s="342"/>
      <c r="D34" s="60"/>
      <c r="E34" s="61">
        <v>53174374.560000002</v>
      </c>
      <c r="F34" s="61">
        <v>52415044.119999997</v>
      </c>
      <c r="G34" s="62">
        <v>53000000</v>
      </c>
      <c r="H34" s="205">
        <v>142126.17000000001</v>
      </c>
      <c r="I34" s="208">
        <f>SUM(-14452+142126.17)</f>
        <v>127674.17000000001</v>
      </c>
      <c r="J34" s="207">
        <f t="shared" si="3"/>
        <v>53127674.170000002</v>
      </c>
    </row>
    <row r="35" spans="1:10" ht="14.45" customHeight="1" x14ac:dyDescent="0.25">
      <c r="A35" s="57" t="s">
        <v>21</v>
      </c>
      <c r="B35" s="58" t="s">
        <v>82</v>
      </c>
      <c r="C35" s="63"/>
      <c r="D35" s="64"/>
      <c r="E35" s="61">
        <v>1871154.5</v>
      </c>
      <c r="F35" s="61">
        <v>1836908.25</v>
      </c>
      <c r="G35" s="62">
        <v>2000000</v>
      </c>
      <c r="H35" s="205">
        <v>0</v>
      </c>
      <c r="I35" s="206">
        <f>SUM(0+0)</f>
        <v>0</v>
      </c>
      <c r="J35" s="207">
        <f t="shared" si="3"/>
        <v>2000000</v>
      </c>
    </row>
    <row r="36" spans="1:10" ht="14.45" customHeight="1" thickBot="1" x14ac:dyDescent="0.3">
      <c r="A36" s="65" t="s">
        <v>71</v>
      </c>
      <c r="B36" s="209" t="s">
        <v>18</v>
      </c>
      <c r="C36" s="210"/>
      <c r="D36" s="66"/>
      <c r="E36" s="67">
        <v>24732046.02</v>
      </c>
      <c r="F36" s="67">
        <v>24242055.23</v>
      </c>
      <c r="G36" s="68">
        <v>25000000</v>
      </c>
      <c r="H36" s="211">
        <v>0</v>
      </c>
      <c r="I36" s="212">
        <f>SUM(0+0)</f>
        <v>0</v>
      </c>
      <c r="J36" s="213">
        <f t="shared" si="3"/>
        <v>25000000</v>
      </c>
    </row>
    <row r="37" spans="1:10" ht="16.5" customHeight="1" thickBot="1" x14ac:dyDescent="0.3">
      <c r="A37" s="343" t="s">
        <v>13</v>
      </c>
      <c r="B37" s="344"/>
      <c r="C37" s="344"/>
      <c r="D37" s="345"/>
      <c r="E37" s="214">
        <f t="shared" ref="E37:J37" si="4">SUM(E32:E36)</f>
        <v>96496919.179999992</v>
      </c>
      <c r="F37" s="214">
        <f t="shared" si="4"/>
        <v>94157436.590000004</v>
      </c>
      <c r="G37" s="215">
        <f t="shared" si="4"/>
        <v>100000000</v>
      </c>
      <c r="H37" s="216">
        <f t="shared" si="4"/>
        <v>142126.17000000001</v>
      </c>
      <c r="I37" s="217">
        <f t="shared" si="4"/>
        <v>127674.17000000001</v>
      </c>
      <c r="J37" s="217">
        <f t="shared" si="4"/>
        <v>100127674.17</v>
      </c>
    </row>
    <row r="38" spans="1:10" ht="15.95" customHeight="1" x14ac:dyDescent="0.25">
      <c r="A38" s="346" t="s">
        <v>72</v>
      </c>
      <c r="B38" s="346"/>
      <c r="C38" s="346"/>
      <c r="D38" s="346"/>
      <c r="E38" s="346"/>
      <c r="F38" s="346"/>
      <c r="G38" s="71">
        <v>70000000</v>
      </c>
      <c r="H38" s="71">
        <f>SUM(H37)</f>
        <v>142126.17000000001</v>
      </c>
      <c r="I38" s="71">
        <f>SUM(I37)</f>
        <v>127674.17000000001</v>
      </c>
      <c r="J38" s="71">
        <f>SUM(G38+I38)</f>
        <v>70127674.170000002</v>
      </c>
    </row>
    <row r="39" spans="1:10" ht="15.95" customHeight="1" thickBot="1" x14ac:dyDescent="0.3">
      <c r="A39" s="347" t="s">
        <v>73</v>
      </c>
      <c r="B39" s="347"/>
      <c r="C39" s="347"/>
      <c r="D39" s="347"/>
      <c r="E39" s="72"/>
      <c r="F39" s="72"/>
      <c r="G39" s="71">
        <v>30000000</v>
      </c>
      <c r="H39" s="71">
        <v>0</v>
      </c>
      <c r="I39" s="71">
        <v>0</v>
      </c>
      <c r="J39" s="71">
        <f>SUM(G39+I39)</f>
        <v>30000000</v>
      </c>
    </row>
    <row r="40" spans="1:10" ht="15.75" thickBot="1" x14ac:dyDescent="0.3">
      <c r="A40" s="348" t="s">
        <v>83</v>
      </c>
      <c r="B40" s="348"/>
      <c r="C40" s="348"/>
      <c r="D40" s="348"/>
      <c r="E40" s="348"/>
      <c r="F40" s="348"/>
      <c r="G40" s="348"/>
      <c r="H40" s="201"/>
      <c r="I40" s="201"/>
      <c r="J40" s="201"/>
    </row>
    <row r="41" spans="1:10" s="36" customFormat="1" ht="24.95" customHeight="1" x14ac:dyDescent="0.3">
      <c r="A41" s="194" t="s">
        <v>19</v>
      </c>
      <c r="B41" s="194"/>
      <c r="C41" s="194"/>
      <c r="D41" s="194"/>
      <c r="E41" s="194"/>
      <c r="F41" s="194"/>
      <c r="G41" s="195"/>
      <c r="H41" s="156" t="s">
        <v>127</v>
      </c>
      <c r="I41" s="162"/>
      <c r="J41" s="162"/>
    </row>
    <row r="42" spans="1:10" s="36" customFormat="1" ht="8.1" customHeight="1" thickBot="1" x14ac:dyDescent="0.35">
      <c r="A42" s="196"/>
      <c r="B42" s="196"/>
      <c r="C42" s="196"/>
      <c r="D42" s="196"/>
      <c r="E42" s="196"/>
      <c r="F42" s="196"/>
      <c r="G42" s="197"/>
      <c r="H42" s="155" t="s">
        <v>128</v>
      </c>
    </row>
    <row r="43" spans="1:10" s="43" customFormat="1" ht="30.75" customHeight="1" thickBot="1" x14ac:dyDescent="0.3">
      <c r="A43" s="157" t="s">
        <v>1</v>
      </c>
      <c r="B43" s="158" t="s">
        <v>2</v>
      </c>
      <c r="C43" s="349" t="s">
        <v>3</v>
      </c>
      <c r="D43" s="349"/>
      <c r="E43" s="163" t="s">
        <v>63</v>
      </c>
      <c r="F43" s="163" t="s">
        <v>64</v>
      </c>
      <c r="G43" s="164" t="s">
        <v>62</v>
      </c>
      <c r="H43" s="165" t="s">
        <v>135</v>
      </c>
      <c r="I43" s="166" t="s">
        <v>130</v>
      </c>
      <c r="J43" s="167" t="s">
        <v>131</v>
      </c>
    </row>
    <row r="44" spans="1:10" ht="15" customHeight="1" thickBot="1" x14ac:dyDescent="0.3">
      <c r="A44" s="90" t="s">
        <v>4</v>
      </c>
      <c r="B44" s="91" t="s">
        <v>47</v>
      </c>
      <c r="C44" s="335" t="s">
        <v>48</v>
      </c>
      <c r="D44" s="336"/>
      <c r="E44" s="74">
        <v>1563150.6</v>
      </c>
      <c r="F44" s="74">
        <v>1563150.6</v>
      </c>
      <c r="G44" s="75">
        <v>1488941.22</v>
      </c>
      <c r="H44" s="224">
        <v>0</v>
      </c>
      <c r="I44" s="225">
        <v>0</v>
      </c>
      <c r="J44" s="226">
        <f>SUM(G44+I44)</f>
        <v>1488941.22</v>
      </c>
    </row>
    <row r="45" spans="1:10" ht="16.5" customHeight="1" thickBot="1" x14ac:dyDescent="0.3">
      <c r="A45" s="319" t="s">
        <v>54</v>
      </c>
      <c r="B45" s="320"/>
      <c r="C45" s="320"/>
      <c r="D45" s="321"/>
      <c r="E45" s="69">
        <f>SUM(E44)</f>
        <v>1563150.6</v>
      </c>
      <c r="F45" s="69">
        <f>SUM(F44)</f>
        <v>1563150.6</v>
      </c>
      <c r="G45" s="70">
        <f>SUM(G44)</f>
        <v>1488941.22</v>
      </c>
      <c r="H45" s="217">
        <f t="shared" ref="H45:J45" si="5">SUM(H44)</f>
        <v>0</v>
      </c>
      <c r="I45" s="217">
        <f t="shared" si="5"/>
        <v>0</v>
      </c>
      <c r="J45" s="217">
        <f t="shared" si="5"/>
        <v>1488941.22</v>
      </c>
    </row>
    <row r="46" spans="1:10" ht="5.0999999999999996" customHeight="1" thickBot="1" x14ac:dyDescent="0.3">
      <c r="A46" s="243"/>
      <c r="B46" s="243"/>
      <c r="C46" s="243"/>
      <c r="D46" s="243"/>
      <c r="E46" s="243"/>
      <c r="F46" s="243"/>
      <c r="G46" s="243"/>
    </row>
    <row r="47" spans="1:10" s="1" customFormat="1" ht="19.5" thickBot="1" x14ac:dyDescent="0.3">
      <c r="A47" s="322" t="s">
        <v>49</v>
      </c>
      <c r="B47" s="322"/>
      <c r="C47" s="322"/>
      <c r="D47" s="322"/>
      <c r="E47" s="322"/>
      <c r="F47" s="243"/>
      <c r="G47" s="243"/>
      <c r="I47" s="323">
        <f>SUM(J37+J45)</f>
        <v>101616615.39</v>
      </c>
      <c r="J47" s="324"/>
    </row>
    <row r="48" spans="1:10" s="34" customFormat="1" ht="14.45" customHeight="1" x14ac:dyDescent="0.25">
      <c r="A48" s="76"/>
      <c r="B48" s="76"/>
      <c r="C48" s="76"/>
      <c r="D48" s="76"/>
      <c r="E48" s="76"/>
      <c r="F48" s="77"/>
      <c r="G48" s="77"/>
    </row>
    <row r="49" spans="1:10" s="34" customFormat="1" ht="14.45" customHeight="1" x14ac:dyDescent="0.25">
      <c r="A49" s="76"/>
      <c r="B49" s="76"/>
      <c r="C49" s="76"/>
      <c r="D49" s="76"/>
      <c r="E49" s="76"/>
      <c r="F49" s="77"/>
      <c r="G49" s="77"/>
    </row>
    <row r="50" spans="1:10" s="34" customFormat="1" ht="14.45" customHeight="1" x14ac:dyDescent="0.25">
      <c r="A50" s="76"/>
      <c r="B50" s="76"/>
      <c r="C50" s="76"/>
      <c r="D50" s="76"/>
      <c r="E50" s="76"/>
      <c r="F50" s="77"/>
      <c r="G50" s="77"/>
    </row>
    <row r="51" spans="1:10" s="34" customFormat="1" ht="14.45" customHeight="1" x14ac:dyDescent="0.25">
      <c r="A51" s="76"/>
      <c r="B51" s="76"/>
      <c r="C51" s="76"/>
      <c r="D51" s="76"/>
      <c r="E51" s="76"/>
      <c r="F51" s="77"/>
      <c r="G51" s="77"/>
    </row>
    <row r="52" spans="1:10" s="34" customFormat="1" ht="14.45" customHeight="1" x14ac:dyDescent="0.25">
      <c r="A52" s="76"/>
      <c r="B52" s="76"/>
      <c r="C52" s="76"/>
      <c r="D52" s="76"/>
      <c r="E52" s="76"/>
      <c r="F52" s="77"/>
      <c r="G52" s="77"/>
    </row>
    <row r="53" spans="1:10" s="34" customFormat="1" ht="14.45" customHeight="1" x14ac:dyDescent="0.25">
      <c r="A53" s="76"/>
      <c r="B53" s="76"/>
      <c r="C53" s="76"/>
      <c r="D53" s="76"/>
      <c r="E53" s="76"/>
      <c r="F53" s="77"/>
      <c r="G53" s="77"/>
    </row>
    <row r="54" spans="1:10" s="34" customFormat="1" ht="14.45" customHeight="1" x14ac:dyDescent="0.25">
      <c r="A54" s="76"/>
      <c r="B54" s="76"/>
      <c r="C54" s="76"/>
      <c r="D54" s="76"/>
      <c r="E54" s="76"/>
      <c r="F54" s="77"/>
      <c r="G54" s="77"/>
    </row>
    <row r="55" spans="1:10" s="34" customFormat="1" ht="14.45" customHeight="1" x14ac:dyDescent="0.25">
      <c r="A55" s="76"/>
      <c r="B55" s="76"/>
      <c r="C55" s="76"/>
      <c r="D55" s="76"/>
      <c r="E55" s="76"/>
      <c r="F55" s="77"/>
      <c r="G55" s="77"/>
    </row>
    <row r="56" spans="1:10" s="34" customFormat="1" ht="14.45" customHeight="1" x14ac:dyDescent="0.25">
      <c r="A56" s="76"/>
      <c r="B56" s="76"/>
      <c r="C56" s="76"/>
      <c r="D56" s="76"/>
      <c r="E56" s="76"/>
      <c r="F56" s="77"/>
      <c r="G56" s="77"/>
    </row>
    <row r="57" spans="1:10" s="34" customFormat="1" ht="14.45" customHeight="1" x14ac:dyDescent="0.25">
      <c r="A57" s="76"/>
      <c r="B57" s="76"/>
      <c r="C57" s="76"/>
      <c r="D57" s="76"/>
      <c r="E57" s="76"/>
      <c r="F57" s="77"/>
      <c r="G57" s="77"/>
    </row>
    <row r="58" spans="1:10" s="34" customFormat="1" ht="14.45" customHeight="1" thickBot="1" x14ac:dyDescent="0.3">
      <c r="A58" s="76"/>
      <c r="B58" s="76"/>
      <c r="C58" s="76"/>
      <c r="D58" s="76"/>
      <c r="E58" s="76"/>
      <c r="F58" s="77"/>
      <c r="G58" s="77"/>
    </row>
    <row r="59" spans="1:10" ht="21" x14ac:dyDescent="0.25">
      <c r="A59" s="78" t="s">
        <v>84</v>
      </c>
      <c r="B59" s="78"/>
      <c r="H59" s="156" t="s">
        <v>127</v>
      </c>
      <c r="I59" s="162"/>
      <c r="J59" s="162"/>
    </row>
    <row r="60" spans="1:10" s="35" customFormat="1" ht="13.5" customHeight="1" thickBot="1" x14ac:dyDescent="0.3">
      <c r="A60" s="82" t="s">
        <v>58</v>
      </c>
      <c r="B60" s="82"/>
      <c r="C60" s="82"/>
      <c r="D60" s="82"/>
      <c r="E60" s="83"/>
      <c r="F60" s="83"/>
      <c r="G60" s="84"/>
      <c r="H60" s="155" t="s">
        <v>128</v>
      </c>
      <c r="I60" s="36"/>
      <c r="J60" s="36"/>
    </row>
    <row r="61" spans="1:10" s="35" customFormat="1" ht="30.75" customHeight="1" thickBot="1" x14ac:dyDescent="0.25">
      <c r="A61" s="51" t="s">
        <v>1</v>
      </c>
      <c r="B61" s="73" t="s">
        <v>2</v>
      </c>
      <c r="C61" s="85" t="s">
        <v>3</v>
      </c>
      <c r="D61" s="325" t="s">
        <v>60</v>
      </c>
      <c r="E61" s="326"/>
      <c r="F61" s="326"/>
      <c r="G61" s="86" t="s">
        <v>62</v>
      </c>
      <c r="H61" s="232" t="s">
        <v>135</v>
      </c>
      <c r="I61" s="233" t="s">
        <v>130</v>
      </c>
      <c r="J61" s="234" t="s">
        <v>131</v>
      </c>
    </row>
    <row r="62" spans="1:10" s="1" customFormat="1" ht="18" customHeight="1" x14ac:dyDescent="0.25">
      <c r="A62" s="98">
        <v>1032</v>
      </c>
      <c r="B62" s="99">
        <v>5225</v>
      </c>
      <c r="C62" s="100" t="s">
        <v>7</v>
      </c>
      <c r="D62" s="327" t="s">
        <v>89</v>
      </c>
      <c r="E62" s="328"/>
      <c r="F62" s="328"/>
      <c r="G62" s="101">
        <v>4644</v>
      </c>
      <c r="H62" s="227">
        <v>0</v>
      </c>
      <c r="I62" s="228">
        <v>0</v>
      </c>
      <c r="J62" s="229">
        <f>SUM(G62+I62)</f>
        <v>4644</v>
      </c>
    </row>
    <row r="63" spans="1:10" s="2" customFormat="1" ht="18" customHeight="1" x14ac:dyDescent="0.25">
      <c r="A63" s="92">
        <v>2143</v>
      </c>
      <c r="B63" s="93">
        <v>5229</v>
      </c>
      <c r="C63" s="87" t="s">
        <v>8</v>
      </c>
      <c r="D63" s="310" t="s">
        <v>90</v>
      </c>
      <c r="E63" s="311"/>
      <c r="F63" s="311"/>
      <c r="G63" s="88">
        <v>13566</v>
      </c>
      <c r="H63" s="230">
        <v>0</v>
      </c>
      <c r="I63" s="228">
        <f t="shared" ref="I63:I79" si="6">SUM(H63)</f>
        <v>0</v>
      </c>
      <c r="J63" s="229">
        <f t="shared" ref="J63:J79" si="7">SUM(G63+I63)</f>
        <v>13566</v>
      </c>
    </row>
    <row r="64" spans="1:10" ht="18" customHeight="1" x14ac:dyDescent="0.25">
      <c r="A64" s="92">
        <v>2143</v>
      </c>
      <c r="B64" s="93">
        <v>5229</v>
      </c>
      <c r="C64" s="87" t="s">
        <v>8</v>
      </c>
      <c r="D64" s="310" t="s">
        <v>80</v>
      </c>
      <c r="E64" s="311"/>
      <c r="F64" s="311"/>
      <c r="G64" s="88">
        <v>4500</v>
      </c>
      <c r="H64" s="230">
        <v>0</v>
      </c>
      <c r="I64" s="228">
        <f t="shared" si="6"/>
        <v>0</v>
      </c>
      <c r="J64" s="229">
        <f t="shared" si="7"/>
        <v>4500</v>
      </c>
    </row>
    <row r="65" spans="1:10" ht="18" customHeight="1" x14ac:dyDescent="0.25">
      <c r="A65" s="92">
        <v>2292</v>
      </c>
      <c r="B65" s="93">
        <v>5323</v>
      </c>
      <c r="C65" s="87" t="s">
        <v>85</v>
      </c>
      <c r="D65" s="310" t="s">
        <v>77</v>
      </c>
      <c r="E65" s="311"/>
      <c r="F65" s="318"/>
      <c r="G65" s="88">
        <v>5000</v>
      </c>
      <c r="H65" s="230">
        <v>0</v>
      </c>
      <c r="I65" s="228">
        <f t="shared" si="6"/>
        <v>0</v>
      </c>
      <c r="J65" s="229">
        <f t="shared" si="7"/>
        <v>5000</v>
      </c>
    </row>
    <row r="66" spans="1:10" ht="14.1" customHeight="1" x14ac:dyDescent="0.25">
      <c r="A66" s="92">
        <v>2292</v>
      </c>
      <c r="B66" s="93">
        <v>5323</v>
      </c>
      <c r="C66" s="87" t="s">
        <v>61</v>
      </c>
      <c r="D66" s="310" t="s">
        <v>86</v>
      </c>
      <c r="E66" s="311"/>
      <c r="F66" s="318"/>
      <c r="G66" s="88">
        <v>373774.7</v>
      </c>
      <c r="H66" s="230">
        <v>0</v>
      </c>
      <c r="I66" s="228">
        <f t="shared" si="6"/>
        <v>0</v>
      </c>
      <c r="J66" s="229">
        <f t="shared" si="7"/>
        <v>373774.7</v>
      </c>
    </row>
    <row r="67" spans="1:10" ht="18" customHeight="1" x14ac:dyDescent="0.25">
      <c r="A67" s="92">
        <v>3119</v>
      </c>
      <c r="B67" s="93">
        <v>5331</v>
      </c>
      <c r="C67" s="87" t="s">
        <v>59</v>
      </c>
      <c r="D67" s="310" t="s">
        <v>91</v>
      </c>
      <c r="E67" s="311"/>
      <c r="F67" s="311"/>
      <c r="G67" s="88">
        <v>5000000</v>
      </c>
      <c r="H67" s="231">
        <v>0</v>
      </c>
      <c r="I67" s="228">
        <f t="shared" si="6"/>
        <v>0</v>
      </c>
      <c r="J67" s="229">
        <f t="shared" si="7"/>
        <v>5000000</v>
      </c>
    </row>
    <row r="68" spans="1:10" ht="18" customHeight="1" x14ac:dyDescent="0.25">
      <c r="A68" s="329">
        <v>3119</v>
      </c>
      <c r="B68" s="331">
        <v>5336</v>
      </c>
      <c r="C68" s="87" t="s">
        <v>147</v>
      </c>
      <c r="D68" s="333" t="s">
        <v>148</v>
      </c>
      <c r="E68" s="334"/>
      <c r="F68" s="334"/>
      <c r="G68" s="88">
        <v>0</v>
      </c>
      <c r="H68" s="230">
        <v>12007.24</v>
      </c>
      <c r="I68" s="228">
        <f t="shared" si="6"/>
        <v>12007.24</v>
      </c>
      <c r="J68" s="229">
        <f t="shared" ref="J68:J69" si="8">SUM(G68+I68)</f>
        <v>12007.24</v>
      </c>
    </row>
    <row r="69" spans="1:10" ht="18" customHeight="1" x14ac:dyDescent="0.25">
      <c r="A69" s="330"/>
      <c r="B69" s="332"/>
      <c r="C69" s="87" t="s">
        <v>147</v>
      </c>
      <c r="D69" s="333" t="s">
        <v>149</v>
      </c>
      <c r="E69" s="334"/>
      <c r="F69" s="334"/>
      <c r="G69" s="88">
        <v>0</v>
      </c>
      <c r="H69" s="230">
        <v>2118.9299999999998</v>
      </c>
      <c r="I69" s="228">
        <f t="shared" si="6"/>
        <v>2118.9299999999998</v>
      </c>
      <c r="J69" s="229">
        <f t="shared" si="8"/>
        <v>2118.9299999999998</v>
      </c>
    </row>
    <row r="70" spans="1:10" ht="18" customHeight="1" x14ac:dyDescent="0.25">
      <c r="A70" s="92">
        <v>3149</v>
      </c>
      <c r="B70" s="93">
        <v>5221</v>
      </c>
      <c r="C70" s="87" t="s">
        <v>10</v>
      </c>
      <c r="D70" s="310" t="s">
        <v>94</v>
      </c>
      <c r="E70" s="311"/>
      <c r="F70" s="318"/>
      <c r="G70" s="88">
        <v>5000</v>
      </c>
      <c r="H70" s="230">
        <v>0</v>
      </c>
      <c r="I70" s="228">
        <f t="shared" si="6"/>
        <v>0</v>
      </c>
      <c r="J70" s="229">
        <f t="shared" si="7"/>
        <v>5000</v>
      </c>
    </row>
    <row r="71" spans="1:10" ht="18" customHeight="1" x14ac:dyDescent="0.25">
      <c r="A71" s="92">
        <v>3314</v>
      </c>
      <c r="B71" s="93">
        <v>5229</v>
      </c>
      <c r="C71" s="87" t="s">
        <v>8</v>
      </c>
      <c r="D71" s="310" t="s">
        <v>75</v>
      </c>
      <c r="E71" s="311"/>
      <c r="F71" s="311"/>
      <c r="G71" s="88">
        <v>550</v>
      </c>
      <c r="H71" s="230">
        <v>0</v>
      </c>
      <c r="I71" s="228">
        <f t="shared" si="6"/>
        <v>0</v>
      </c>
      <c r="J71" s="229">
        <f t="shared" si="7"/>
        <v>550</v>
      </c>
    </row>
    <row r="72" spans="1:10" s="2" customFormat="1" ht="14.1" customHeight="1" x14ac:dyDescent="0.25">
      <c r="A72" s="92">
        <v>3419</v>
      </c>
      <c r="B72" s="93">
        <v>5222</v>
      </c>
      <c r="C72" s="87" t="s">
        <v>9</v>
      </c>
      <c r="D72" s="310" t="s">
        <v>76</v>
      </c>
      <c r="E72" s="311"/>
      <c r="F72" s="311"/>
      <c r="G72" s="88">
        <v>420000</v>
      </c>
      <c r="H72" s="231">
        <v>0</v>
      </c>
      <c r="I72" s="228">
        <f t="shared" si="6"/>
        <v>0</v>
      </c>
      <c r="J72" s="229">
        <f t="shared" si="7"/>
        <v>420000</v>
      </c>
    </row>
    <row r="73" spans="1:10" s="2" customFormat="1" ht="14.1" customHeight="1" x14ac:dyDescent="0.25">
      <c r="A73" s="92">
        <v>3900</v>
      </c>
      <c r="B73" s="93">
        <v>5222</v>
      </c>
      <c r="C73" s="87" t="s">
        <v>9</v>
      </c>
      <c r="D73" s="315" t="s">
        <v>78</v>
      </c>
      <c r="E73" s="316"/>
      <c r="F73" s="317"/>
      <c r="G73" s="88">
        <v>20000</v>
      </c>
      <c r="H73" s="230">
        <v>0</v>
      </c>
      <c r="I73" s="228">
        <f t="shared" si="6"/>
        <v>0</v>
      </c>
      <c r="J73" s="229">
        <f t="shared" si="7"/>
        <v>20000</v>
      </c>
    </row>
    <row r="74" spans="1:10" s="2" customFormat="1" ht="14.1" customHeight="1" x14ac:dyDescent="0.25">
      <c r="A74" s="92">
        <v>3900</v>
      </c>
      <c r="B74" s="93">
        <v>5222</v>
      </c>
      <c r="C74" s="87" t="s">
        <v>9</v>
      </c>
      <c r="D74" s="315" t="s">
        <v>79</v>
      </c>
      <c r="E74" s="316"/>
      <c r="F74" s="317"/>
      <c r="G74" s="88">
        <v>20000</v>
      </c>
      <c r="H74" s="230">
        <v>0</v>
      </c>
      <c r="I74" s="228">
        <f t="shared" si="6"/>
        <v>0</v>
      </c>
      <c r="J74" s="229">
        <f t="shared" si="7"/>
        <v>20000</v>
      </c>
    </row>
    <row r="75" spans="1:10" ht="23.45" customHeight="1" x14ac:dyDescent="0.25">
      <c r="A75" s="92">
        <v>5512</v>
      </c>
      <c r="B75" s="93">
        <v>5222</v>
      </c>
      <c r="C75" s="87" t="s">
        <v>9</v>
      </c>
      <c r="D75" s="310" t="s">
        <v>93</v>
      </c>
      <c r="E75" s="311"/>
      <c r="F75" s="318"/>
      <c r="G75" s="88">
        <v>40000</v>
      </c>
      <c r="H75" s="231">
        <v>0</v>
      </c>
      <c r="I75" s="228">
        <f t="shared" si="6"/>
        <v>0</v>
      </c>
      <c r="J75" s="229">
        <f t="shared" si="7"/>
        <v>40000</v>
      </c>
    </row>
    <row r="76" spans="1:10" s="2" customFormat="1" ht="18" customHeight="1" x14ac:dyDescent="0.25">
      <c r="A76" s="92">
        <v>6171</v>
      </c>
      <c r="B76" s="93">
        <v>5221</v>
      </c>
      <c r="C76" s="87" t="s">
        <v>10</v>
      </c>
      <c r="D76" s="310" t="s">
        <v>88</v>
      </c>
      <c r="E76" s="311"/>
      <c r="F76" s="311"/>
      <c r="G76" s="88">
        <v>19942</v>
      </c>
      <c r="H76" s="230">
        <v>0</v>
      </c>
      <c r="I76" s="228">
        <f t="shared" si="6"/>
        <v>0</v>
      </c>
      <c r="J76" s="229">
        <f t="shared" si="7"/>
        <v>19942</v>
      </c>
    </row>
    <row r="77" spans="1:10" ht="18" customHeight="1" x14ac:dyDescent="0.25">
      <c r="A77" s="92">
        <v>6171</v>
      </c>
      <c r="B77" s="93">
        <v>5229</v>
      </c>
      <c r="C77" s="87" t="s">
        <v>8</v>
      </c>
      <c r="D77" s="310" t="s">
        <v>81</v>
      </c>
      <c r="E77" s="311"/>
      <c r="F77" s="311"/>
      <c r="G77" s="88">
        <v>7434</v>
      </c>
      <c r="H77" s="230">
        <v>0</v>
      </c>
      <c r="I77" s="228">
        <f t="shared" si="6"/>
        <v>0</v>
      </c>
      <c r="J77" s="229">
        <f t="shared" si="7"/>
        <v>7434</v>
      </c>
    </row>
    <row r="78" spans="1:10" ht="14.1" customHeight="1" x14ac:dyDescent="0.25">
      <c r="A78" s="92">
        <v>6171</v>
      </c>
      <c r="B78" s="93">
        <v>5321</v>
      </c>
      <c r="C78" s="87" t="s">
        <v>11</v>
      </c>
      <c r="D78" s="310" t="s">
        <v>92</v>
      </c>
      <c r="E78" s="311"/>
      <c r="F78" s="311"/>
      <c r="G78" s="88">
        <v>30000</v>
      </c>
      <c r="H78" s="231">
        <v>0</v>
      </c>
      <c r="I78" s="228">
        <f t="shared" si="6"/>
        <v>0</v>
      </c>
      <c r="J78" s="229">
        <f t="shared" si="7"/>
        <v>30000</v>
      </c>
    </row>
    <row r="79" spans="1:10" ht="18" customHeight="1" thickBot="1" x14ac:dyDescent="0.3">
      <c r="A79" s="94">
        <v>6171</v>
      </c>
      <c r="B79" s="95">
        <v>5329</v>
      </c>
      <c r="C79" s="96" t="s">
        <v>12</v>
      </c>
      <c r="D79" s="312" t="s">
        <v>87</v>
      </c>
      <c r="E79" s="313"/>
      <c r="F79" s="313"/>
      <c r="G79" s="97">
        <v>48450</v>
      </c>
      <c r="H79" s="230">
        <v>0</v>
      </c>
      <c r="I79" s="228">
        <f t="shared" si="6"/>
        <v>0</v>
      </c>
      <c r="J79" s="229">
        <f t="shared" si="7"/>
        <v>48450</v>
      </c>
    </row>
    <row r="80" spans="1:10" s="1" customFormat="1" ht="15.75" thickBot="1" x14ac:dyDescent="0.3">
      <c r="A80" s="314" t="s">
        <v>20</v>
      </c>
      <c r="B80" s="314"/>
      <c r="C80" s="314"/>
      <c r="D80" s="314"/>
      <c r="E80" s="314"/>
      <c r="F80" s="80"/>
      <c r="G80" s="89">
        <f>SUM(G62:G79)</f>
        <v>6012860.7000000002</v>
      </c>
      <c r="H80" s="235">
        <f>SUM(H62:H79)</f>
        <v>14126.17</v>
      </c>
      <c r="I80" s="236">
        <f>SUM(I62:I79)</f>
        <v>14126.17</v>
      </c>
      <c r="J80" s="237">
        <f>SUM(J62:J79)</f>
        <v>6026986.8700000001</v>
      </c>
    </row>
  </sheetData>
  <mergeCells count="43">
    <mergeCell ref="C11:D11"/>
    <mergeCell ref="C3:D3"/>
    <mergeCell ref="A4:D4"/>
    <mergeCell ref="C8:D8"/>
    <mergeCell ref="C9:D9"/>
    <mergeCell ref="C10:D10"/>
    <mergeCell ref="C44:D44"/>
    <mergeCell ref="A12:D12"/>
    <mergeCell ref="A14:D14"/>
    <mergeCell ref="I14:J14"/>
    <mergeCell ref="B31:C31"/>
    <mergeCell ref="B32:C32"/>
    <mergeCell ref="B34:C34"/>
    <mergeCell ref="A37:D37"/>
    <mergeCell ref="A38:F38"/>
    <mergeCell ref="A39:D39"/>
    <mergeCell ref="A40:G40"/>
    <mergeCell ref="C43:D43"/>
    <mergeCell ref="D71:F71"/>
    <mergeCell ref="A45:D45"/>
    <mergeCell ref="A47:E47"/>
    <mergeCell ref="I47:J47"/>
    <mergeCell ref="D61:F61"/>
    <mergeCell ref="D62:F62"/>
    <mergeCell ref="D63:F63"/>
    <mergeCell ref="D64:F64"/>
    <mergeCell ref="D65:F65"/>
    <mergeCell ref="D66:F66"/>
    <mergeCell ref="D67:F67"/>
    <mergeCell ref="D70:F70"/>
    <mergeCell ref="A68:A69"/>
    <mergeCell ref="B68:B69"/>
    <mergeCell ref="D68:F68"/>
    <mergeCell ref="D69:F69"/>
    <mergeCell ref="D78:F78"/>
    <mergeCell ref="D79:F79"/>
    <mergeCell ref="A80:E80"/>
    <mergeCell ref="D72:F72"/>
    <mergeCell ref="D73:F73"/>
    <mergeCell ref="D74:F74"/>
    <mergeCell ref="D75:F75"/>
    <mergeCell ref="D76:F76"/>
    <mergeCell ref="D77:F77"/>
  </mergeCells>
  <pageMargins left="0" right="0" top="1.1811023622047245" bottom="0.59055118110236227" header="0.39370078740157483" footer="0.59055118110236227"/>
  <pageSetup paperSize="9" fitToWidth="0" fitToHeight="0" orientation="landscape" r:id="rId1"/>
  <headerFooter>
    <oddHeader>&amp;L&amp;"-,Tučné"&amp;14MĚSTO Štíty&amp;"-,Obyčejné"
&amp;"-,Tučné"&amp;8IČO: 00303453
DIČ: CZ00303453&amp;C&amp;"-,Tučné"&amp;14&amp;A/2023
ROZPOČET (RS, RO, RU)&amp;RRok 2023</oddHeader>
    <oddFooter>&amp;C&amp;A&amp;R&amp;P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2</vt:i4>
      </vt:variant>
    </vt:vector>
  </HeadingPairs>
  <TitlesOfParts>
    <vt:vector size="5" baseType="lpstr">
      <vt:lpstr>Přehled o stavu rozpočtu 2023</vt:lpstr>
      <vt:lpstr>Rozpočtové opatření č. 2</vt:lpstr>
      <vt:lpstr>Příloha RO č. 2</vt:lpstr>
      <vt:lpstr>'Přehled o stavu rozpočtu 2023'!Názvy_tisku</vt:lpstr>
      <vt:lpstr>'Rozpočtové opatření č. 2'!Názvy_tisku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Pavlína Minářová</dc:creator>
  <cp:lastModifiedBy>intel</cp:lastModifiedBy>
  <cp:lastPrinted>2023-06-15T10:42:21Z</cp:lastPrinted>
  <dcterms:created xsi:type="dcterms:W3CDTF">2021-02-27T14:36:32Z</dcterms:created>
  <dcterms:modified xsi:type="dcterms:W3CDTF">2024-01-11T06:48:14Z</dcterms:modified>
</cp:coreProperties>
</file>