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6380" windowHeight="8190"/>
  </bookViews>
  <sheets>
    <sheet name="ROZPOČTOVÉ OPATŘENÍ č. 3 " sheetId="6" r:id="rId1"/>
    <sheet name="Přehled o stavu rozpočtu 2018" sheetId="2" r:id="rId2"/>
    <sheet name="Dotace 2018 - přehled" sheetId="3" r:id="rId3"/>
  </sheets>
  <calcPr calcId="145621"/>
</workbook>
</file>

<file path=xl/calcChain.xml><?xml version="1.0" encoding="utf-8"?>
<calcChain xmlns="http://schemas.openxmlformats.org/spreadsheetml/2006/main">
  <c r="M42" i="3" l="1"/>
  <c r="E29" i="2"/>
  <c r="D40" i="2"/>
  <c r="E40" i="2"/>
  <c r="E43" i="2"/>
  <c r="M108" i="6"/>
  <c r="L56" i="6"/>
  <c r="L62" i="6"/>
  <c r="M62" i="6"/>
  <c r="L108" i="6"/>
  <c r="M44" i="6"/>
  <c r="L44" i="6"/>
  <c r="M32" i="6"/>
  <c r="L32" i="6"/>
  <c r="M26" i="6"/>
  <c r="L26" i="6"/>
  <c r="M14" i="6"/>
  <c r="L14" i="6"/>
  <c r="M44" i="3"/>
  <c r="M43" i="3"/>
  <c r="D35" i="2"/>
  <c r="D46" i="2"/>
  <c r="E19" i="2"/>
  <c r="E23" i="2"/>
  <c r="E9" i="2"/>
  <c r="E13" i="2"/>
  <c r="K8" i="3"/>
  <c r="L8" i="3"/>
  <c r="M8" i="3"/>
  <c r="M14" i="3"/>
  <c r="M19" i="3"/>
  <c r="M17" i="3"/>
  <c r="M18" i="3"/>
  <c r="J19" i="3"/>
  <c r="K19" i="3"/>
  <c r="J20" i="3"/>
  <c r="L19" i="3"/>
  <c r="N19" i="3"/>
  <c r="M38" i="3"/>
  <c r="M39" i="3"/>
  <c r="M40" i="3"/>
  <c r="M41" i="3"/>
  <c r="J45" i="3"/>
  <c r="K45" i="3"/>
  <c r="J46" i="3"/>
  <c r="L45" i="3"/>
  <c r="N45" i="3"/>
  <c r="C35" i="2"/>
  <c r="C36" i="2"/>
  <c r="C40" i="2"/>
  <c r="C43" i="2"/>
  <c r="D43" i="2"/>
  <c r="C41" i="2"/>
  <c r="D41" i="2"/>
  <c r="E41" i="2"/>
  <c r="E42" i="2"/>
  <c r="C46" i="2"/>
  <c r="C47" i="2"/>
  <c r="C48" i="2"/>
  <c r="C37" i="2"/>
  <c r="M45" i="3"/>
  <c r="D36" i="2"/>
  <c r="E35" i="2"/>
  <c r="D47" i="2"/>
  <c r="D48" i="2"/>
  <c r="E36" i="2"/>
  <c r="E47" i="2"/>
  <c r="D37" i="2"/>
  <c r="E46" i="2"/>
  <c r="E37" i="2"/>
  <c r="E48" i="2"/>
</calcChain>
</file>

<file path=xl/sharedStrings.xml><?xml version="1.0" encoding="utf-8"?>
<sst xmlns="http://schemas.openxmlformats.org/spreadsheetml/2006/main" count="826" uniqueCount="231">
  <si>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</si>
  <si>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</si>
  <si>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</si>
  <si>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</si>
  <si>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</si>
  <si>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</si>
  <si>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</si>
  <si>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</si>
  <si>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</si>
  <si>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</si>
  <si>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</si>
  <si>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</si>
  <si>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</si>
  <si>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</si>
  <si>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</si>
  <si>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</si>
  <si>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</si>
  <si>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</si>
  <si>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</si>
  <si>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003745</t>
  </si>
  <si>
    <t>5011</t>
  </si>
  <si>
    <t>VPP - platy zaměstnanců v pracovním poměru</t>
  </si>
  <si>
    <t>5031</t>
  </si>
  <si>
    <t>VPP - povinné pojistné na soc.zabezpečení a přísp. na státní politiku zaměstnanosti</t>
  </si>
  <si>
    <t>5032</t>
  </si>
  <si>
    <t>VPP - povinné pojistné na veřejné zdravotní pojištění</t>
  </si>
  <si>
    <t>104113013</t>
  </si>
  <si>
    <t>231</t>
  </si>
  <si>
    <t>0</t>
  </si>
  <si>
    <t>Celkem</t>
  </si>
  <si>
    <t>005512</t>
  </si>
  <si>
    <t>5021</t>
  </si>
  <si>
    <t>5169</t>
  </si>
  <si>
    <t>5171</t>
  </si>
  <si>
    <t>006409</t>
  </si>
  <si>
    <t>5909</t>
  </si>
  <si>
    <t>6409-5909 lze použít na pokrytí neinvestičních výdajů libovolného § RS</t>
  </si>
  <si>
    <t>001032</t>
  </si>
  <si>
    <t>002310</t>
  </si>
  <si>
    <t>5139</t>
  </si>
  <si>
    <t>003419</t>
  </si>
  <si>
    <t>5194</t>
  </si>
  <si>
    <t>6122</t>
  </si>
  <si>
    <t>Zpracovala : Pavlína Minářová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</si>
  <si>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</si>
  <si>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</si>
  <si>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</si>
  <si>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</si>
  <si>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1/2018 - RMě Štíty dne 18.04.2018: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</si>
  <si>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</si>
  <si>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</si>
  <si>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</si>
  <si>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</si>
  <si>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</si>
  <si>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</si>
  <si>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</si>
  <si>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</si>
  <si>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</si>
  <si>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</si>
  <si>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</si>
  <si>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</si>
  <si>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2018</t>
  </si>
  <si>
    <t>Rozpočtové změny 2018</t>
  </si>
  <si>
    <t>Rozpočet  upravený 2018</t>
  </si>
  <si>
    <t>PŘÍJMY 2018 celkem (+)</t>
  </si>
  <si>
    <t>VÝDAJE 2018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</si>
  <si>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</si>
  <si>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</si>
  <si>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</si>
  <si>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</si>
  <si>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</si>
  <si>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</si>
  <si>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</si>
  <si>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</si>
  <si>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</si>
  <si>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</si>
  <si>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</si>
  <si>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</si>
  <si>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Celkový přehled - TRANSFERY - DOTACE  2018</t>
  </si>
  <si>
    <t>a)</t>
  </si>
  <si>
    <t>Přijaté transfery – dotace, které byly součástí schváleného rozpočtu:</t>
  </si>
  <si>
    <t>RS</t>
  </si>
  <si>
    <t>ÚZ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</si>
  <si>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</si>
  <si>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</si>
  <si>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</si>
  <si>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</si>
  <si>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</si>
  <si>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</si>
  <si>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 xml:space="preserve">Neinvestiční přijaté transfery od obcí – knihy do knihovny </t>
  </si>
  <si>
    <t>CELKEM</t>
  </si>
  <si>
    <t>ID = INVESTIČNÍ DOTACE / ND = NEINVESTIČNÍ DOTACE</t>
  </si>
  <si>
    <t>PŘÍJMY - DOTACE</t>
  </si>
  <si>
    <t>VÝDAJE DOTACE</t>
  </si>
  <si>
    <t>P.č.</t>
  </si>
  <si>
    <t>ID / ND</t>
  </si>
  <si>
    <t>ÚČELOVÝ ZNAK</t>
  </si>
  <si>
    <t>POSKYTOVATEL - účel dotace</t>
  </si>
  <si>
    <t xml:space="preserve">ROZPOČET PŘÍJMY </t>
  </si>
  <si>
    <t>Skutečný příjem 2018</t>
  </si>
  <si>
    <t>POHLEDÁVKA</t>
  </si>
  <si>
    <t>ROZPOČET VÝDAJE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</si>
  <si>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</si>
  <si>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NÁROK 2018</t>
  </si>
  <si>
    <t>rozdíl (R-skutečnost)</t>
  </si>
  <si>
    <t>účet 346</t>
  </si>
  <si>
    <t>I.</t>
  </si>
  <si>
    <t>ND</t>
  </si>
  <si>
    <t>Úřad práce - "VPP" - pohledávka 2017</t>
  </si>
  <si>
    <t>Úřad práce - "VPP" - rok 2018</t>
  </si>
  <si>
    <t>II.</t>
  </si>
  <si>
    <t>SR prostřednictvím Ol.kraje - VOLBA PREZIDENTA ČR</t>
  </si>
  <si>
    <t>III.</t>
  </si>
  <si>
    <t>MŠMT - průtokový transfer pro ZŠ a MŠ Štíty - evropský podíl</t>
  </si>
  <si>
    <t>MŠMT - průtokový transfer pro ZŠ a MŠ Štíty - národní podíl</t>
  </si>
  <si>
    <t>Celkem </t>
  </si>
  <si>
    <t>b)</t>
  </si>
  <si>
    <t>Přijaté transfery – dotace přijaté v průběhu roku 2018 – rozpočtovány na základě rozpočtových opatření:</t>
  </si>
  <si>
    <t xml:space="preserve">Rekapitulace dotačních - účelových prostředků : </t>
  </si>
  <si>
    <t>Rozpočtové opatření</t>
  </si>
  <si>
    <t>IV.</t>
  </si>
  <si>
    <t>V.</t>
  </si>
  <si>
    <t>IV. (navýšení) Neinvestiční dotace na VEŘEJNĚ PROSPĚŠNÉ PRÁCE (VPP) - dotace EU a SR - Úřad práce Šumperk</t>
  </si>
  <si>
    <t>V. (navýšení) Neinvestiční dotace na VEŘEJNĚ PROSPĚŠNÉ PRÁCE (VPP) - dotace EU a SR - Úřad práce Olomouc</t>
  </si>
  <si>
    <t>002143</t>
  </si>
  <si>
    <t>5137</t>
  </si>
  <si>
    <t>5175</t>
  </si>
  <si>
    <t>TIC - pohoštění</t>
  </si>
  <si>
    <t>5156</t>
  </si>
  <si>
    <t>PITNÁ VODA - PHM</t>
  </si>
  <si>
    <t>PITNÁ VODA - ostatní služby</t>
  </si>
  <si>
    <t>003319</t>
  </si>
  <si>
    <t>TĚLOVÝCHOVA - materiál</t>
  </si>
  <si>
    <t>5164</t>
  </si>
  <si>
    <t>003612</t>
  </si>
  <si>
    <t>003613</t>
  </si>
  <si>
    <t>003722</t>
  </si>
  <si>
    <t>ODPADY - materiál</t>
  </si>
  <si>
    <t>003729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</si>
  <si>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2/2018 - RMě Štíty dne 23.05.2018: </t>
    </r>
  </si>
  <si>
    <t>2) Změny rozpočtu - vlastní - PŘÍJMY</t>
  </si>
  <si>
    <t>1122</t>
  </si>
  <si>
    <t>Daň z příjmů právnických osob za rok 2017  - ve výdajích viz 6399-5362.</t>
  </si>
  <si>
    <t>1356</t>
  </si>
  <si>
    <r>
      <t xml:space="preserve">OBVODNÍ BÁŇSKÝ ÚŘAD - výnos úhrady z dobývacího prostoru </t>
    </r>
    <r>
      <rPr>
        <sz val="8"/>
        <color indexed="8"/>
        <rFont val="Calibri"/>
        <family val="2"/>
        <charset val="238"/>
      </rPr>
      <t>(navýšení dle skutečnosti)</t>
    </r>
  </si>
  <si>
    <t>1381</t>
  </si>
  <si>
    <t>Daň z hazardních her</t>
  </si>
  <si>
    <t>2212</t>
  </si>
  <si>
    <t xml:space="preserve">PITNÁ VODA - podíl z pokuty - správní delikt - odběr podzemních vod … </t>
  </si>
  <si>
    <t>2321</t>
  </si>
  <si>
    <t>KULTURA - finanční dary na "Setkání na pomezí Čech a Moravy"</t>
  </si>
  <si>
    <t>2111</t>
  </si>
  <si>
    <t>OSTATNÍ NÁKLÁDÁNÍ S OPADY - příjmy za kovový odpad</t>
  </si>
  <si>
    <t>2322</t>
  </si>
  <si>
    <t xml:space="preserve">JSDH Štíty - výplata pojistných událostí za zásah JSDH Štíty </t>
  </si>
  <si>
    <t>Účelová neinvestiční dotace na VPP za 5/2018 - evropský podíl 82,38% (EU)</t>
  </si>
  <si>
    <t>Účelová neinvestiční dotace na VPP za 5/2018 - národní podíl 17,62% (SR)</t>
  </si>
  <si>
    <t>Účelová neinvestiční dotace na VPP za 5/2018 - evropský podíl 85% (EU)</t>
  </si>
  <si>
    <t>Účelová neinvestiční dotace na VPP za 5/2018 - národní podíl 15% (SR)</t>
  </si>
  <si>
    <t>TIC - ostatní osobní výdaje</t>
  </si>
  <si>
    <t>JSDH Štíty - občerstvení na soutěž</t>
  </si>
  <si>
    <t xml:space="preserve">VII. Neinvestiční dotace pro JSDH Štíty - na vybavení JSDH Štíty - Olomoucký kraj </t>
  </si>
  <si>
    <t>4122</t>
  </si>
  <si>
    <t>00415</t>
  </si>
  <si>
    <t>Neinvestiční dotace pro JSDH Štíty</t>
  </si>
  <si>
    <t>JSDH Štíty - DDHM - prostředky pro vyprošťování</t>
  </si>
  <si>
    <t xml:space="preserve">VIII. Neinvestiční dotace pro TIC Štíty - Zkvalitnění služeb TIC - Olomoucký kraj </t>
  </si>
  <si>
    <t>415</t>
  </si>
  <si>
    <t>00582</t>
  </si>
  <si>
    <t>Neinvestiční dotace pro TIC Štíty</t>
  </si>
  <si>
    <t>582</t>
  </si>
  <si>
    <t>TIC Štíty - DDHM - notebook</t>
  </si>
  <si>
    <t>006399</t>
  </si>
  <si>
    <t>5362</t>
  </si>
  <si>
    <t>Ostatní finanční operace - proúčtovaná daň z příjmů právnických osob za rok 2017</t>
  </si>
  <si>
    <t>2324</t>
  </si>
  <si>
    <t>1</t>
  </si>
  <si>
    <t>122017</t>
  </si>
  <si>
    <t>BH - vyúčtování služeb za rok 2017 - BYTOVÉ DRUŽSTVO - vratka přeplatku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</si>
  <si>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3/2018 - ZMě Štíty dne 20.06.2018: </t>
    </r>
  </si>
  <si>
    <t>3/2018</t>
  </si>
  <si>
    <t>Olomoucký kraj - "JSDH Štíty" - na vybavení JSDH Štíty</t>
  </si>
  <si>
    <t>VII.</t>
  </si>
  <si>
    <t>00 415</t>
  </si>
  <si>
    <t>VIII.</t>
  </si>
  <si>
    <t>00 582</t>
  </si>
  <si>
    <t>Olomoucký kraj - "TIC Štíty - Zkvalitnění služeb v TIC</t>
  </si>
  <si>
    <r>
      <t xml:space="preserve">EU - Úřad práce Špk. - "VPP" - 82,38% z dotace 135.000,- Kč </t>
    </r>
    <r>
      <rPr>
        <b/>
        <i/>
        <sz val="7"/>
        <color indexed="8"/>
        <rFont val="Arial"/>
        <family val="2"/>
        <charset val="238"/>
      </rPr>
      <t>(3-5/2018)</t>
    </r>
  </si>
  <si>
    <r>
      <t xml:space="preserve">SR - Úřad práce Špk. - "VPP" - 17,62% z dotace 135.000,- Kč </t>
    </r>
    <r>
      <rPr>
        <b/>
        <i/>
        <sz val="7"/>
        <color indexed="8"/>
        <rFont val="Arial"/>
        <family val="2"/>
        <charset val="238"/>
      </rPr>
      <t>(3-5/2018)</t>
    </r>
  </si>
  <si>
    <r>
      <t>EU - Úřad práce Olomouc - "VPP" - 85% z dotace 45.000,- Kč</t>
    </r>
    <r>
      <rPr>
        <b/>
        <i/>
        <sz val="6"/>
        <color indexed="8"/>
        <rFont val="Arial"/>
        <family val="2"/>
        <charset val="238"/>
      </rPr>
      <t>(3-5/2018)</t>
    </r>
  </si>
  <si>
    <r>
      <t>SR - Úřad práce Olomouc - "VPP" - 15% z dotace 45.000,- Kč</t>
    </r>
    <r>
      <rPr>
        <b/>
        <i/>
        <sz val="6"/>
        <color indexed="8"/>
        <rFont val="Arial"/>
        <family val="2"/>
        <charset val="238"/>
      </rPr>
      <t xml:space="preserve"> (3-5/2018)</t>
    </r>
  </si>
  <si>
    <t>1-3/2018</t>
  </si>
  <si>
    <t>LES - opravy lesních cest</t>
  </si>
  <si>
    <t>PITNÁ VODA - materiál</t>
  </si>
  <si>
    <t>PITNÁ VODA - pronájem</t>
  </si>
  <si>
    <t>002321</t>
  </si>
  <si>
    <t>ČOV - materiál</t>
  </si>
  <si>
    <t>ČOV - opravy a udržování</t>
  </si>
  <si>
    <t>INVESTICE - ČOV kalolis - storno z pol. Budovy, haly a stavby</t>
  </si>
  <si>
    <r>
      <t xml:space="preserve">INVESTICE - ČOV kalolis - </t>
    </r>
    <r>
      <rPr>
        <sz val="7.5"/>
        <rFont val="Calibri"/>
        <family val="2"/>
        <charset val="238"/>
      </rPr>
      <t>po opravě pol. Stroje, přístroje a zařízení (jedná se o samostatnou technologii - DHM)</t>
    </r>
  </si>
  <si>
    <t>6121</t>
  </si>
  <si>
    <t>003314</t>
  </si>
  <si>
    <t>5161</t>
  </si>
  <si>
    <t>KNIHOVNA - poštovní služby</t>
  </si>
  <si>
    <t xml:space="preserve">KULTURA - jiný DDHM - pivní sety - 50 ks </t>
  </si>
  <si>
    <t>KULTURA - pronájmy</t>
  </si>
  <si>
    <t>KULTURA - věcné dary</t>
  </si>
  <si>
    <t>003329</t>
  </si>
  <si>
    <t>KOSTEL - materiál</t>
  </si>
  <si>
    <t>TĚLOVÝCHOVA - PHM</t>
  </si>
  <si>
    <t>TĚLOVÝCHOVA - nájemné</t>
  </si>
  <si>
    <t>NBH - materiál</t>
  </si>
  <si>
    <t>NBH - opravy a udržování</t>
  </si>
  <si>
    <t>JSDH Štíty - materiál</t>
  </si>
  <si>
    <t>POŽÁRNÍ OCHRANA - dobrovolná část - přilby pro hasiče - dar pro SDH Březná</t>
  </si>
  <si>
    <t>JSDH Štíty - poplatek za registraci vozu Scania</t>
  </si>
  <si>
    <t>6123</t>
  </si>
  <si>
    <t xml:space="preserve">JSDH Štíty - Tzh požárního automobilu CAS 24 SCANIA - storno z pol. 6122 </t>
  </si>
  <si>
    <t>JSDH Štíty - Tzh požárního automobilu CAS 24 SCANIA - po opravě pol. 6123</t>
  </si>
  <si>
    <t>006171</t>
  </si>
  <si>
    <t>5222</t>
  </si>
  <si>
    <t>SPRÁVA - finanční dar na činnost spolku - Smíšený pěvecký sbor BENDL</t>
  </si>
  <si>
    <t>8115</t>
  </si>
  <si>
    <t xml:space="preserve">4) Změny rozpočtu - vlastní - VÝDAJE </t>
  </si>
  <si>
    <t xml:space="preserve">3) Změny rozpočtu - vlastní - FINANCOVÁNÍ </t>
  </si>
  <si>
    <t>Zapojení vlastních finančních prostředků ze ZBÚ Města Štíty (část)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</si>
  <si>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20.06.2018: </t>
    </r>
  </si>
  <si>
    <t>1/2018</t>
  </si>
  <si>
    <t>VI.</t>
  </si>
  <si>
    <t>MV ČR prostřednictvím Ol.kraje - "JSDH Štíty" - zab.akcesch.</t>
  </si>
  <si>
    <t>Skutečnost 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</si>
</sst>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&quot; Kč&quot;"/>
    <numFmt numFmtId="166" formatCode="#,##0.00&quot; Kč&quot;;[Red]\-#,##0.00&quot; Kč&quot;"/>
    <numFmt numFmtId="167" formatCode="#,##0.00_ ;[Red]\-#,##0.00\ "/>
  </numFmts>
  <fonts count="87" x14ac:knownFonts="1"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alibri"/>
      <family val="2"/>
      <charset val="1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3"/>
      <color indexed="8"/>
      <name val="Times New Roman"/>
      <family val="1"/>
      <charset val="238"/>
    </font>
    <font>
      <sz val="7"/>
      <color indexed="8"/>
      <name val="Calibri"/>
      <family val="2"/>
      <charset val="1"/>
    </font>
    <font>
      <b/>
      <i/>
      <sz val="6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"/>
      <family val="2"/>
      <charset val="238"/>
    </font>
    <font>
      <b/>
      <i/>
      <sz val="6"/>
      <name val="Arial"/>
      <family val="2"/>
      <charset val="238"/>
    </font>
    <font>
      <sz val="9"/>
      <color indexed="8"/>
      <name val="Calibri"/>
      <family val="2"/>
      <charset val="1"/>
    </font>
    <font>
      <b/>
      <sz val="16"/>
      <color indexed="8"/>
      <name val="Calibri"/>
      <family val="2"/>
      <charset val="238"/>
    </font>
    <font>
      <sz val="7.5"/>
      <name val="Calibri"/>
      <family val="2"/>
      <charset val="238"/>
    </font>
    <font>
      <b/>
      <sz val="7"/>
      <color indexed="18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u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47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100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1">
    <xf numFmtId="0" fontId="0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46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/>
    <xf numFmtId="49" fontId="5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/>
    <xf numFmtId="49" fontId="11" fillId="2" borderId="1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4" fontId="1" fillId="2" borderId="2" xfId="3" applyNumberFormat="1" applyFont="1" applyFill="1" applyBorder="1" applyAlignment="1">
      <alignment horizontal="center" vertical="center"/>
    </xf>
    <xf numFmtId="0" fontId="1" fillId="2" borderId="3" xfId="3" applyFont="1" applyFill="1" applyBorder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5" fillId="0" borderId="7" xfId="9" applyNumberFormat="1" applyFont="1" applyBorder="1"/>
    <xf numFmtId="49" fontId="15" fillId="0" borderId="5" xfId="9" applyNumberFormat="1" applyFont="1" applyBorder="1"/>
    <xf numFmtId="49" fontId="15" fillId="0" borderId="5" xfId="3" applyNumberFormat="1" applyFont="1" applyBorder="1" applyAlignment="1">
      <alignment horizontal="center" vertical="center"/>
    </xf>
    <xf numFmtId="4" fontId="15" fillId="0" borderId="5" xfId="3" applyNumberFormat="1" applyFont="1" applyBorder="1" applyAlignment="1">
      <alignment vertical="center"/>
    </xf>
    <xf numFmtId="49" fontId="15" fillId="0" borderId="8" xfId="9" applyNumberFormat="1" applyFont="1" applyBorder="1"/>
    <xf numFmtId="49" fontId="13" fillId="0" borderId="9" xfId="1" applyNumberFormat="1" applyFont="1" applyFill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5" fillId="0" borderId="11" xfId="9" applyNumberFormat="1" applyFont="1" applyBorder="1"/>
    <xf numFmtId="49" fontId="13" fillId="0" borderId="12" xfId="1" applyNumberFormat="1" applyFont="1" applyFill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/>
    </xf>
    <xf numFmtId="49" fontId="15" fillId="0" borderId="10" xfId="9" applyNumberFormat="1" applyFont="1" applyBorder="1"/>
    <xf numFmtId="49" fontId="15" fillId="0" borderId="14" xfId="3" applyNumberFormat="1" applyFont="1" applyBorder="1" applyAlignment="1">
      <alignment horizontal="center" vertical="center"/>
    </xf>
    <xf numFmtId="4" fontId="15" fillId="0" borderId="14" xfId="3" applyNumberFormat="1" applyFont="1" applyBorder="1" applyAlignment="1">
      <alignment vertical="center"/>
    </xf>
    <xf numFmtId="49" fontId="15" fillId="0" borderId="16" xfId="9" applyNumberFormat="1" applyFont="1" applyBorder="1"/>
    <xf numFmtId="49" fontId="13" fillId="0" borderId="17" xfId="1" applyNumberFormat="1" applyFont="1" applyFill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49" fontId="15" fillId="0" borderId="7" xfId="3" applyNumberFormat="1" applyFont="1" applyBorder="1" applyAlignment="1">
      <alignment horizontal="center" vertical="center"/>
    </xf>
    <xf numFmtId="4" fontId="15" fillId="0" borderId="7" xfId="3" applyNumberFormat="1" applyFont="1" applyBorder="1" applyAlignment="1">
      <alignment vertical="center"/>
    </xf>
    <xf numFmtId="49" fontId="15" fillId="0" borderId="19" xfId="9" applyNumberFormat="1" applyFont="1" applyBorder="1"/>
    <xf numFmtId="49" fontId="14" fillId="0" borderId="10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left"/>
    </xf>
    <xf numFmtId="49" fontId="15" fillId="0" borderId="10" xfId="3" applyNumberFormat="1" applyFont="1" applyBorder="1" applyAlignment="1">
      <alignment horizontal="center" vertical="center"/>
    </xf>
    <xf numFmtId="4" fontId="15" fillId="0" borderId="10" xfId="3" applyNumberFormat="1" applyFont="1" applyBorder="1" applyAlignment="1">
      <alignment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5" fillId="0" borderId="22" xfId="9" applyNumberFormat="1" applyFont="1" applyBorder="1"/>
    <xf numFmtId="49" fontId="15" fillId="0" borderId="13" xfId="3" applyNumberFormat="1" applyFont="1" applyBorder="1" applyAlignment="1">
      <alignment horizontal="center" vertical="center"/>
    </xf>
    <xf numFmtId="4" fontId="15" fillId="0" borderId="13" xfId="3" applyNumberFormat="1" applyFont="1" applyBorder="1" applyAlignment="1">
      <alignment vertical="center"/>
    </xf>
    <xf numFmtId="4" fontId="16" fillId="2" borderId="2" xfId="3" applyNumberFormat="1" applyFont="1" applyFill="1" applyBorder="1" applyAlignment="1">
      <alignment vertical="center"/>
    </xf>
    <xf numFmtId="0" fontId="16" fillId="2" borderId="3" xfId="3" applyFont="1" applyFill="1" applyBorder="1" applyAlignment="1">
      <alignment vertical="center"/>
    </xf>
    <xf numFmtId="0" fontId="16" fillId="0" borderId="0" xfId="3" applyFont="1"/>
    <xf numFmtId="49" fontId="5" fillId="0" borderId="0" xfId="1" applyNumberFormat="1" applyFont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0" fontId="15" fillId="0" borderId="8" xfId="3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0" fontId="15" fillId="0" borderId="11" xfId="3" applyFont="1" applyBorder="1" applyAlignment="1">
      <alignment vertical="center"/>
    </xf>
    <xf numFmtId="0" fontId="1" fillId="3" borderId="0" xfId="3" applyFont="1" applyFill="1"/>
    <xf numFmtId="49" fontId="11" fillId="2" borderId="23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" fillId="2" borderId="23" xfId="3" applyNumberFormat="1" applyFont="1" applyFill="1" applyBorder="1" applyAlignment="1">
      <alignment horizontal="center" vertical="center"/>
    </xf>
    <xf numFmtId="4" fontId="1" fillId="2" borderId="23" xfId="3" applyNumberFormat="1" applyFont="1" applyFill="1" applyBorder="1" applyAlignment="1">
      <alignment horizontal="center" vertical="center"/>
    </xf>
    <xf numFmtId="0" fontId="1" fillId="2" borderId="24" xfId="3" applyFont="1" applyFill="1" applyBorder="1" applyAlignment="1">
      <alignment horizontal="left" vertical="center"/>
    </xf>
    <xf numFmtId="0" fontId="1" fillId="0" borderId="0" xfId="3" applyFont="1" applyAlignment="1">
      <alignment horizontal="center"/>
    </xf>
    <xf numFmtId="49" fontId="13" fillId="3" borderId="4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4" fillId="3" borderId="7" xfId="1" applyNumberFormat="1" applyFont="1" applyFill="1" applyBorder="1" applyAlignment="1">
      <alignment horizontal="center" vertical="center"/>
    </xf>
    <xf numFmtId="49" fontId="4" fillId="3" borderId="7" xfId="1" applyNumberFormat="1" applyFont="1" applyFill="1" applyBorder="1" applyAlignment="1">
      <alignment horizontal="center" vertical="center"/>
    </xf>
    <xf numFmtId="49" fontId="15" fillId="3" borderId="7" xfId="3" applyNumberFormat="1" applyFont="1" applyFill="1" applyBorder="1" applyAlignment="1">
      <alignment horizontal="center" vertical="center"/>
    </xf>
    <xf numFmtId="4" fontId="15" fillId="3" borderId="7" xfId="3" applyNumberFormat="1" applyFont="1" applyFill="1" applyBorder="1" applyAlignment="1">
      <alignment vertical="center"/>
    </xf>
    <xf numFmtId="4" fontId="4" fillId="3" borderId="7" xfId="3" applyNumberFormat="1" applyFont="1" applyFill="1" applyBorder="1" applyAlignment="1">
      <alignment vertical="center"/>
    </xf>
    <xf numFmtId="0" fontId="15" fillId="0" borderId="19" xfId="3" applyFont="1" applyBorder="1" applyAlignment="1">
      <alignment vertical="center"/>
    </xf>
    <xf numFmtId="49" fontId="13" fillId="3" borderId="9" xfId="1" applyNumberFormat="1" applyFont="1" applyFill="1" applyBorder="1" applyAlignment="1">
      <alignment horizontal="center" vertical="center"/>
    </xf>
    <xf numFmtId="49" fontId="13" fillId="3" borderId="10" xfId="1" applyNumberFormat="1" applyFont="1" applyFill="1" applyBorder="1" applyAlignment="1">
      <alignment horizontal="center" vertical="center"/>
    </xf>
    <xf numFmtId="49" fontId="14" fillId="3" borderId="10" xfId="1" applyNumberFormat="1" applyFont="1" applyFill="1" applyBorder="1" applyAlignment="1">
      <alignment horizontal="center" vertical="center"/>
    </xf>
    <xf numFmtId="49" fontId="13" fillId="3" borderId="12" xfId="1" applyNumberFormat="1" applyFont="1" applyFill="1" applyBorder="1" applyAlignment="1">
      <alignment horizontal="center" vertical="center"/>
    </xf>
    <xf numFmtId="49" fontId="13" fillId="3" borderId="1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0" fontId="68" fillId="0" borderId="0" xfId="2" applyAlignment="1">
      <alignment vertical="center"/>
    </xf>
    <xf numFmtId="164" fontId="17" fillId="0" borderId="0" xfId="2" applyNumberFormat="1" applyFont="1" applyAlignment="1">
      <alignment vertical="center"/>
    </xf>
    <xf numFmtId="0" fontId="68" fillId="0" borderId="0" xfId="1"/>
    <xf numFmtId="0" fontId="2" fillId="0" borderId="0" xfId="3" applyAlignment="1">
      <alignment vertical="center"/>
    </xf>
    <xf numFmtId="164" fontId="18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164" fontId="21" fillId="0" borderId="0" xfId="2" applyNumberFormat="1" applyFont="1" applyAlignment="1">
      <alignment vertical="center"/>
    </xf>
    <xf numFmtId="0" fontId="22" fillId="0" borderId="0" xfId="2" applyFont="1" applyAlignment="1">
      <alignment horizontal="justify" vertical="center"/>
    </xf>
    <xf numFmtId="0" fontId="26" fillId="0" borderId="0" xfId="2" applyFont="1" applyAlignment="1">
      <alignment vertical="center"/>
    </xf>
    <xf numFmtId="0" fontId="26" fillId="3" borderId="0" xfId="2" applyFont="1" applyFill="1" applyAlignment="1">
      <alignment vertical="center"/>
    </xf>
    <xf numFmtId="0" fontId="68" fillId="3" borderId="0" xfId="2" applyFill="1" applyAlignment="1">
      <alignment vertical="center"/>
    </xf>
    <xf numFmtId="164" fontId="17" fillId="3" borderId="0" xfId="2" applyNumberFormat="1" applyFont="1" applyFill="1" applyAlignment="1">
      <alignment vertical="center"/>
    </xf>
    <xf numFmtId="0" fontId="68" fillId="3" borderId="0" xfId="1" applyFill="1"/>
    <xf numFmtId="0" fontId="2" fillId="3" borderId="0" xfId="3" applyFill="1" applyAlignment="1">
      <alignment vertical="center"/>
    </xf>
    <xf numFmtId="0" fontId="2" fillId="3" borderId="0" xfId="3" applyFill="1"/>
    <xf numFmtId="0" fontId="30" fillId="3" borderId="25" xfId="2" applyFont="1" applyFill="1" applyBorder="1" applyAlignment="1">
      <alignment vertical="center"/>
    </xf>
    <xf numFmtId="0" fontId="31" fillId="3" borderId="25" xfId="2" applyFont="1" applyFill="1" applyBorder="1" applyAlignment="1">
      <alignment vertical="center"/>
    </xf>
    <xf numFmtId="0" fontId="32" fillId="3" borderId="25" xfId="2" applyFont="1" applyFill="1" applyBorder="1" applyAlignment="1">
      <alignment vertical="center"/>
    </xf>
    <xf numFmtId="0" fontId="33" fillId="0" borderId="0" xfId="1" applyFont="1"/>
    <xf numFmtId="0" fontId="16" fillId="0" borderId="0" xfId="3" applyFont="1" applyAlignment="1">
      <alignment vertical="center"/>
    </xf>
    <xf numFmtId="164" fontId="17" fillId="3" borderId="26" xfId="2" applyNumberFormat="1" applyFont="1" applyFill="1" applyBorder="1" applyAlignment="1">
      <alignment vertical="center"/>
    </xf>
    <xf numFmtId="0" fontId="1" fillId="3" borderId="0" xfId="3" applyFont="1" applyFill="1" applyAlignment="1">
      <alignment vertical="center"/>
    </xf>
    <xf numFmtId="0" fontId="26" fillId="3" borderId="0" xfId="2" applyFont="1" applyFill="1" applyAlignment="1">
      <alignment horizontal="justify" vertical="center"/>
    </xf>
    <xf numFmtId="164" fontId="34" fillId="3" borderId="0" xfId="2" applyNumberFormat="1" applyFont="1" applyFill="1" applyAlignment="1">
      <alignment vertical="center"/>
    </xf>
    <xf numFmtId="4" fontId="68" fillId="0" borderId="0" xfId="1" applyNumberFormat="1"/>
    <xf numFmtId="0" fontId="26" fillId="0" borderId="0" xfId="2" applyFont="1" applyAlignment="1">
      <alignment horizontal="justify" vertical="center"/>
    </xf>
    <xf numFmtId="164" fontId="17" fillId="3" borderId="0" xfId="2" applyNumberFormat="1" applyFont="1" applyFill="1" applyAlignment="1"/>
    <xf numFmtId="0" fontId="1" fillId="0" borderId="0" xfId="3" applyFont="1" applyAlignment="1">
      <alignment horizontal="center" vertical="center"/>
    </xf>
    <xf numFmtId="3" fontId="37" fillId="4" borderId="27" xfId="2" applyNumberFormat="1" applyFont="1" applyFill="1" applyBorder="1" applyAlignment="1">
      <alignment horizontal="center" vertical="center" wrapText="1"/>
    </xf>
    <xf numFmtId="3" fontId="37" fillId="4" borderId="28" xfId="2" applyNumberFormat="1" applyFont="1" applyFill="1" applyBorder="1" applyAlignment="1">
      <alignment horizontal="center" vertical="center" wrapText="1"/>
    </xf>
    <xf numFmtId="164" fontId="18" fillId="3" borderId="29" xfId="2" applyNumberFormat="1" applyFont="1" applyFill="1" applyBorder="1" applyAlignment="1">
      <alignment vertical="center" wrapText="1"/>
    </xf>
    <xf numFmtId="164" fontId="18" fillId="3" borderId="30" xfId="2" applyNumberFormat="1" applyFont="1" applyFill="1" applyBorder="1" applyAlignment="1">
      <alignment vertical="center" wrapText="1"/>
    </xf>
    <xf numFmtId="164" fontId="18" fillId="3" borderId="31" xfId="2" applyNumberFormat="1" applyFont="1" applyFill="1" applyBorder="1" applyAlignment="1">
      <alignment vertical="center" wrapText="1"/>
    </xf>
    <xf numFmtId="164" fontId="18" fillId="3" borderId="32" xfId="2" applyNumberFormat="1" applyFont="1" applyFill="1" applyBorder="1" applyAlignment="1">
      <alignment vertical="center" wrapText="1"/>
    </xf>
    <xf numFmtId="164" fontId="35" fillId="4" borderId="27" xfId="2" applyNumberFormat="1" applyFont="1" applyFill="1" applyBorder="1" applyAlignment="1">
      <alignment vertical="center" wrapText="1"/>
    </xf>
    <xf numFmtId="164" fontId="35" fillId="4" borderId="28" xfId="2" applyNumberFormat="1" applyFont="1" applyFill="1" applyBorder="1" applyAlignment="1">
      <alignment vertical="center" wrapText="1"/>
    </xf>
    <xf numFmtId="0" fontId="39" fillId="0" borderId="26" xfId="2" applyFont="1" applyBorder="1" applyAlignment="1">
      <alignment horizontal="center" vertical="center"/>
    </xf>
    <xf numFmtId="0" fontId="18" fillId="0" borderId="9" xfId="2" applyFont="1" applyBorder="1" applyAlignment="1">
      <alignment vertical="center"/>
    </xf>
    <xf numFmtId="0" fontId="40" fillId="0" borderId="20" xfId="2" applyFont="1" applyBorder="1" applyAlignment="1">
      <alignment vertical="center" wrapText="1"/>
    </xf>
    <xf numFmtId="164" fontId="40" fillId="3" borderId="33" xfId="2" applyNumberFormat="1" applyFont="1" applyFill="1" applyBorder="1" applyAlignment="1">
      <alignment horizontal="right" vertical="center" wrapText="1"/>
    </xf>
    <xf numFmtId="164" fontId="40" fillId="3" borderId="34" xfId="2" applyNumberFormat="1" applyFont="1" applyFill="1" applyBorder="1" applyAlignment="1">
      <alignment horizontal="right" vertical="center" wrapText="1"/>
    </xf>
    <xf numFmtId="164" fontId="18" fillId="3" borderId="33" xfId="2" applyNumberFormat="1" applyFont="1" applyFill="1" applyBorder="1" applyAlignment="1">
      <alignment vertical="center" wrapText="1"/>
    </xf>
    <xf numFmtId="164" fontId="18" fillId="3" borderId="34" xfId="2" applyNumberFormat="1" applyFont="1" applyFill="1" applyBorder="1" applyAlignment="1">
      <alignment vertical="center" wrapText="1"/>
    </xf>
    <xf numFmtId="0" fontId="18" fillId="0" borderId="35" xfId="2" applyFont="1" applyBorder="1" applyAlignment="1">
      <alignment vertical="center"/>
    </xf>
    <xf numFmtId="0" fontId="40" fillId="0" borderId="15" xfId="2" applyFont="1" applyBorder="1" applyAlignment="1">
      <alignment vertical="center" wrapText="1"/>
    </xf>
    <xf numFmtId="164" fontId="40" fillId="0" borderId="36" xfId="2" applyNumberFormat="1" applyFont="1" applyBorder="1" applyAlignment="1">
      <alignment horizontal="right" vertical="center" wrapText="1"/>
    </xf>
    <xf numFmtId="164" fontId="40" fillId="0" borderId="37" xfId="2" applyNumberFormat="1" applyFont="1" applyBorder="1" applyAlignment="1">
      <alignment horizontal="right" vertical="center" wrapText="1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3" borderId="38" xfId="2" applyNumberFormat="1" applyFont="1" applyFill="1" applyBorder="1" applyAlignment="1">
      <alignment vertical="center" wrapText="1"/>
    </xf>
    <xf numFmtId="164" fontId="18" fillId="3" borderId="39" xfId="2" applyNumberFormat="1" applyFont="1" applyFill="1" applyBorder="1" applyAlignment="1">
      <alignment vertical="center" wrapText="1"/>
    </xf>
    <xf numFmtId="164" fontId="18" fillId="3" borderId="40" xfId="2" applyNumberFormat="1" applyFont="1" applyFill="1" applyBorder="1" applyAlignment="1">
      <alignment vertical="center" wrapText="1"/>
    </xf>
    <xf numFmtId="164" fontId="18" fillId="3" borderId="41" xfId="2" applyNumberFormat="1" applyFont="1" applyFill="1" applyBorder="1" applyAlignment="1">
      <alignment vertical="center" wrapText="1"/>
    </xf>
    <xf numFmtId="164" fontId="35" fillId="4" borderId="27" xfId="2" applyNumberFormat="1" applyFont="1" applyFill="1" applyBorder="1" applyAlignment="1">
      <alignment vertical="center"/>
    </xf>
    <xf numFmtId="164" fontId="35" fillId="4" borderId="28" xfId="2" applyNumberFormat="1" applyFont="1" applyFill="1" applyBorder="1" applyAlignment="1">
      <alignment vertical="center"/>
    </xf>
    <xf numFmtId="164" fontId="45" fillId="0" borderId="0" xfId="2" applyNumberFormat="1" applyFont="1" applyAlignment="1">
      <alignment vertical="center"/>
    </xf>
    <xf numFmtId="0" fontId="2" fillId="0" borderId="0" xfId="3" applyAlignment="1">
      <alignment horizontal="right"/>
    </xf>
    <xf numFmtId="0" fontId="46" fillId="0" borderId="0" xfId="3" applyFont="1" applyAlignment="1">
      <alignment vertical="center"/>
    </xf>
    <xf numFmtId="0" fontId="47" fillId="0" borderId="0" xfId="3" applyFont="1" applyAlignment="1">
      <alignment vertical="center"/>
    </xf>
    <xf numFmtId="0" fontId="50" fillId="5" borderId="42" xfId="3" applyFont="1" applyFill="1" applyBorder="1" applyAlignment="1">
      <alignment vertical="center" wrapText="1"/>
    </xf>
    <xf numFmtId="0" fontId="50" fillId="5" borderId="43" xfId="3" applyFont="1" applyFill="1" applyBorder="1" applyAlignment="1">
      <alignment vertical="center" wrapText="1"/>
    </xf>
    <xf numFmtId="0" fontId="51" fillId="5" borderId="44" xfId="3" applyFont="1" applyFill="1" applyBorder="1" applyAlignment="1">
      <alignment vertical="center" wrapText="1"/>
    </xf>
    <xf numFmtId="0" fontId="52" fillId="5" borderId="43" xfId="3" applyFont="1" applyFill="1" applyBorder="1" applyAlignment="1">
      <alignment horizontal="right" vertical="center" wrapText="1"/>
    </xf>
    <xf numFmtId="0" fontId="50" fillId="5" borderId="43" xfId="3" applyFont="1" applyFill="1" applyBorder="1" applyAlignment="1">
      <alignment horizontal="right" vertical="center" wrapText="1"/>
    </xf>
    <xf numFmtId="0" fontId="50" fillId="5" borderId="45" xfId="3" applyFont="1" applyFill="1" applyBorder="1" applyAlignment="1">
      <alignment horizontal="right" vertical="center" wrapText="1"/>
    </xf>
    <xf numFmtId="0" fontId="53" fillId="0" borderId="46" xfId="3" applyFont="1" applyBorder="1" applyAlignment="1">
      <alignment horizontal="left" vertical="center" wrapText="1"/>
    </xf>
    <xf numFmtId="0" fontId="53" fillId="0" borderId="47" xfId="3" applyFont="1" applyBorder="1" applyAlignment="1">
      <alignment horizontal="center" vertical="center" wrapText="1"/>
    </xf>
    <xf numFmtId="0" fontId="53" fillId="0" borderId="0" xfId="3" applyFont="1" applyBorder="1" applyAlignment="1">
      <alignment vertical="center" wrapText="1"/>
    </xf>
    <xf numFmtId="164" fontId="56" fillId="0" borderId="47" xfId="3" applyNumberFormat="1" applyFont="1" applyBorder="1" applyAlignment="1">
      <alignment horizontal="right" vertical="center" wrapText="1"/>
    </xf>
    <xf numFmtId="164" fontId="56" fillId="3" borderId="48" xfId="3" applyNumberFormat="1" applyFont="1" applyFill="1" applyBorder="1" applyAlignment="1">
      <alignment horizontal="right" vertical="center" wrapText="1"/>
    </xf>
    <xf numFmtId="0" fontId="53" fillId="0" borderId="49" xfId="3" applyFont="1" applyBorder="1" applyAlignment="1">
      <alignment horizontal="left" vertical="center" wrapText="1"/>
    </xf>
    <xf numFmtId="0" fontId="53" fillId="0" borderId="50" xfId="3" applyFont="1" applyBorder="1" applyAlignment="1">
      <alignment horizontal="center" vertical="center" wrapText="1"/>
    </xf>
    <xf numFmtId="0" fontId="53" fillId="0" borderId="51" xfId="3" applyFont="1" applyBorder="1" applyAlignment="1">
      <alignment vertical="center" wrapText="1"/>
    </xf>
    <xf numFmtId="164" fontId="56" fillId="0" borderId="50" xfId="3" applyNumberFormat="1" applyFont="1" applyBorder="1" applyAlignment="1">
      <alignment horizontal="right" vertical="center" wrapText="1"/>
    </xf>
    <xf numFmtId="164" fontId="56" fillId="3" borderId="52" xfId="3" applyNumberFormat="1" applyFont="1" applyFill="1" applyBorder="1" applyAlignment="1">
      <alignment horizontal="right" vertical="center" wrapText="1"/>
    </xf>
    <xf numFmtId="164" fontId="57" fillId="5" borderId="43" xfId="3" applyNumberFormat="1" applyFont="1" applyFill="1" applyBorder="1" applyAlignment="1">
      <alignment horizontal="right" vertical="center" wrapText="1"/>
    </xf>
    <xf numFmtId="164" fontId="57" fillId="5" borderId="45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4" fontId="58" fillId="0" borderId="0" xfId="3" applyNumberFormat="1" applyFont="1"/>
    <xf numFmtId="0" fontId="60" fillId="0" borderId="53" xfId="3" applyFont="1" applyBorder="1" applyAlignment="1">
      <alignment horizontal="center" vertical="center"/>
    </xf>
    <xf numFmtId="0" fontId="50" fillId="5" borderId="54" xfId="3" applyFont="1" applyFill="1" applyBorder="1" applyAlignment="1">
      <alignment horizontal="center" vertical="center" wrapText="1"/>
    </xf>
    <xf numFmtId="0" fontId="62" fillId="5" borderId="55" xfId="3" applyFont="1" applyFill="1" applyBorder="1" applyAlignment="1">
      <alignment horizontal="center" vertical="center" wrapText="1"/>
    </xf>
    <xf numFmtId="0" fontId="51" fillId="5" borderId="56" xfId="3" applyFont="1" applyFill="1" applyBorder="1" applyAlignment="1">
      <alignment horizontal="center" vertical="center" wrapText="1"/>
    </xf>
    <xf numFmtId="0" fontId="50" fillId="3" borderId="57" xfId="3" applyFont="1" applyFill="1" applyBorder="1" applyAlignment="1">
      <alignment vertical="center" wrapText="1"/>
    </xf>
    <xf numFmtId="0" fontId="50" fillId="3" borderId="58" xfId="3" applyFont="1" applyFill="1" applyBorder="1" applyAlignment="1">
      <alignment vertical="center" wrapText="1"/>
    </xf>
    <xf numFmtId="0" fontId="50" fillId="3" borderId="58" xfId="3" applyFont="1" applyFill="1" applyBorder="1" applyAlignment="1">
      <alignment horizontal="right" vertical="center" wrapText="1"/>
    </xf>
    <xf numFmtId="0" fontId="51" fillId="3" borderId="59" xfId="3" applyFont="1" applyFill="1" applyBorder="1" applyAlignment="1">
      <alignment horizontal="right" vertical="center" wrapText="1"/>
    </xf>
    <xf numFmtId="0" fontId="51" fillId="3" borderId="60" xfId="3" applyFont="1" applyFill="1" applyBorder="1" applyAlignment="1">
      <alignment horizontal="right" vertical="center" wrapText="1"/>
    </xf>
    <xf numFmtId="0" fontId="51" fillId="3" borderId="61" xfId="3" applyFont="1" applyFill="1" applyBorder="1" applyAlignment="1">
      <alignment vertical="center"/>
    </xf>
    <xf numFmtId="166" fontId="50" fillId="3" borderId="57" xfId="3" applyNumberFormat="1" applyFont="1" applyFill="1" applyBorder="1" applyAlignment="1">
      <alignment horizontal="right" vertical="center"/>
    </xf>
    <xf numFmtId="166" fontId="50" fillId="3" borderId="62" xfId="3" applyNumberFormat="1" applyFont="1" applyFill="1" applyBorder="1" applyAlignment="1">
      <alignment horizontal="right" vertical="center"/>
    </xf>
    <xf numFmtId="166" fontId="50" fillId="3" borderId="58" xfId="3" applyNumberFormat="1" applyFont="1" applyFill="1" applyBorder="1" applyAlignment="1">
      <alignment horizontal="right" vertical="center"/>
    </xf>
    <xf numFmtId="166" fontId="50" fillId="6" borderId="60" xfId="3" applyNumberFormat="1" applyFont="1" applyFill="1" applyBorder="1" applyAlignment="1">
      <alignment horizontal="right" vertical="center"/>
    </xf>
    <xf numFmtId="166" fontId="50" fillId="3" borderId="63" xfId="3" applyNumberFormat="1" applyFont="1" applyFill="1" applyBorder="1" applyAlignment="1">
      <alignment horizontal="right" vertical="center"/>
    </xf>
    <xf numFmtId="0" fontId="51" fillId="3" borderId="60" xfId="3" applyFont="1" applyFill="1" applyBorder="1" applyAlignment="1">
      <alignment horizontal="left" vertical="center"/>
    </xf>
    <xf numFmtId="0" fontId="51" fillId="3" borderId="62" xfId="3" applyFont="1" applyFill="1" applyBorder="1" applyAlignment="1">
      <alignment horizontal="center" vertical="center"/>
    </xf>
    <xf numFmtId="49" fontId="50" fillId="3" borderId="64" xfId="3" applyNumberFormat="1" applyFont="1" applyFill="1" applyBorder="1" applyAlignment="1">
      <alignment vertical="center" wrapText="1"/>
    </xf>
    <xf numFmtId="0" fontId="50" fillId="3" borderId="65" xfId="3" applyFont="1" applyFill="1" applyBorder="1" applyAlignment="1">
      <alignment vertical="center" wrapText="1"/>
    </xf>
    <xf numFmtId="0" fontId="50" fillId="3" borderId="65" xfId="3" applyFont="1" applyFill="1" applyBorder="1" applyAlignment="1">
      <alignment horizontal="right" vertical="center" wrapText="1"/>
    </xf>
    <xf numFmtId="0" fontId="51" fillId="3" borderId="66" xfId="3" applyFont="1" applyFill="1" applyBorder="1" applyAlignment="1">
      <alignment horizontal="right" vertical="center" wrapText="1"/>
    </xf>
    <xf numFmtId="1" fontId="50" fillId="3" borderId="58" xfId="3" applyNumberFormat="1" applyFont="1" applyFill="1" applyBorder="1" applyAlignment="1">
      <alignment horizontal="right" vertical="center" wrapText="1"/>
    </xf>
    <xf numFmtId="166" fontId="50" fillId="3" borderId="64" xfId="3" applyNumberFormat="1" applyFont="1" applyFill="1" applyBorder="1" applyAlignment="1">
      <alignment horizontal="right" vertical="center"/>
    </xf>
    <xf numFmtId="166" fontId="50" fillId="3" borderId="67" xfId="3" applyNumberFormat="1" applyFont="1" applyFill="1" applyBorder="1" applyAlignment="1">
      <alignment horizontal="right" vertical="center"/>
    </xf>
    <xf numFmtId="166" fontId="50" fillId="3" borderId="65" xfId="3" applyNumberFormat="1" applyFont="1" applyFill="1" applyBorder="1" applyAlignment="1">
      <alignment horizontal="right" vertical="center"/>
    </xf>
    <xf numFmtId="166" fontId="50" fillId="3" borderId="68" xfId="3" applyNumberFormat="1" applyFont="1" applyFill="1" applyBorder="1" applyAlignment="1">
      <alignment horizontal="right" vertical="center"/>
    </xf>
    <xf numFmtId="1" fontId="50" fillId="3" borderId="65" xfId="3" applyNumberFormat="1" applyFont="1" applyFill="1" applyBorder="1" applyAlignment="1">
      <alignment horizontal="right" vertical="center" wrapText="1"/>
    </xf>
    <xf numFmtId="166" fontId="50" fillId="5" borderId="42" xfId="3" applyNumberFormat="1" applyFont="1" applyFill="1" applyBorder="1" applyAlignment="1">
      <alignment horizontal="right" vertical="center"/>
    </xf>
    <xf numFmtId="166" fontId="50" fillId="5" borderId="45" xfId="3" applyNumberFormat="1" applyFont="1" applyFill="1" applyBorder="1" applyAlignment="1">
      <alignment horizontal="right" vertical="center"/>
    </xf>
    <xf numFmtId="166" fontId="50" fillId="5" borderId="43" xfId="3" applyNumberFormat="1" applyFont="1" applyFill="1" applyBorder="1" applyAlignment="1">
      <alignment horizontal="right" vertical="center"/>
    </xf>
    <xf numFmtId="166" fontId="50" fillId="5" borderId="69" xfId="3" applyNumberFormat="1" applyFont="1" applyFill="1" applyBorder="1" applyAlignment="1">
      <alignment horizontal="right" vertical="center"/>
    </xf>
    <xf numFmtId="166" fontId="50" fillId="5" borderId="53" xfId="3" applyNumberFormat="1" applyFont="1" applyFill="1" applyBorder="1" applyAlignment="1">
      <alignment horizontal="right" vertical="center"/>
    </xf>
    <xf numFmtId="0" fontId="64" fillId="0" borderId="0" xfId="3" applyFont="1" applyAlignment="1">
      <alignment vertical="center"/>
    </xf>
    <xf numFmtId="166" fontId="65" fillId="0" borderId="0" xfId="3" applyNumberFormat="1" applyFont="1"/>
    <xf numFmtId="167" fontId="2" fillId="0" borderId="0" xfId="3" applyNumberFormat="1"/>
    <xf numFmtId="166" fontId="53" fillId="0" borderId="0" xfId="3" applyNumberFormat="1" applyFont="1" applyBorder="1" applyAlignment="1">
      <alignment horizontal="center"/>
    </xf>
    <xf numFmtId="0" fontId="53" fillId="0" borderId="0" xfId="3" applyFont="1" applyBorder="1" applyAlignment="1">
      <alignment horizontal="center"/>
    </xf>
    <xf numFmtId="0" fontId="3" fillId="0" borderId="70" xfId="3" applyFont="1" applyBorder="1" applyAlignment="1">
      <alignment vertical="center"/>
    </xf>
    <xf numFmtId="0" fontId="67" fillId="3" borderId="71" xfId="3" applyFont="1" applyFill="1" applyBorder="1" applyAlignment="1">
      <alignment horizontal="right" vertical="center" wrapText="1"/>
    </xf>
    <xf numFmtId="0" fontId="50" fillId="3" borderId="72" xfId="3" applyFont="1" applyFill="1" applyBorder="1" applyAlignment="1">
      <alignment horizontal="right" vertical="center" wrapText="1"/>
    </xf>
    <xf numFmtId="0" fontId="51" fillId="3" borderId="73" xfId="3" applyFont="1" applyFill="1" applyBorder="1" applyAlignment="1">
      <alignment horizontal="right" vertical="center" wrapText="1"/>
    </xf>
    <xf numFmtId="166" fontId="50" fillId="3" borderId="74" xfId="3" applyNumberFormat="1" applyFont="1" applyFill="1" applyBorder="1" applyAlignment="1">
      <alignment horizontal="right" vertical="center"/>
    </xf>
    <xf numFmtId="166" fontId="50" fillId="3" borderId="75" xfId="3" applyNumberFormat="1" applyFont="1" applyFill="1" applyBorder="1" applyAlignment="1">
      <alignment horizontal="right" vertical="center"/>
    </xf>
    <xf numFmtId="166" fontId="50" fillId="3" borderId="71" xfId="3" applyNumberFormat="1" applyFont="1" applyFill="1" applyBorder="1" applyAlignment="1">
      <alignment horizontal="right" vertical="center"/>
    </xf>
    <xf numFmtId="166" fontId="50" fillId="6" borderId="54" xfId="3" applyNumberFormat="1" applyFont="1" applyFill="1" applyBorder="1" applyAlignment="1">
      <alignment horizontal="right" vertical="center"/>
    </xf>
    <xf numFmtId="49" fontId="67" fillId="3" borderId="57" xfId="3" applyNumberFormat="1" applyFont="1" applyFill="1" applyBorder="1" applyAlignment="1">
      <alignment horizontal="right" vertical="center" wrapText="1"/>
    </xf>
    <xf numFmtId="0" fontId="67" fillId="3" borderId="58" xfId="3" applyFont="1" applyFill="1" applyBorder="1" applyAlignment="1">
      <alignment horizontal="right" vertical="center" wrapText="1"/>
    </xf>
    <xf numFmtId="166" fontId="50" fillId="6" borderId="61" xfId="3" applyNumberFormat="1" applyFont="1" applyFill="1" applyBorder="1" applyAlignment="1">
      <alignment horizontal="right" vertical="center"/>
    </xf>
    <xf numFmtId="0" fontId="67" fillId="3" borderId="65" xfId="3" applyFont="1" applyFill="1" applyBorder="1" applyAlignment="1">
      <alignment horizontal="right" vertical="center" wrapText="1"/>
    </xf>
    <xf numFmtId="3" fontId="50" fillId="3" borderId="65" xfId="3" applyNumberFormat="1" applyFont="1" applyFill="1" applyBorder="1" applyAlignment="1">
      <alignment horizontal="right" vertical="center" wrapText="1"/>
    </xf>
    <xf numFmtId="49" fontId="69" fillId="3" borderId="74" xfId="3" applyNumberFormat="1" applyFont="1" applyFill="1" applyBorder="1" applyAlignment="1">
      <alignment horizontal="right" vertical="center" wrapText="1"/>
    </xf>
    <xf numFmtId="49" fontId="69" fillId="3" borderId="57" xfId="3" applyNumberFormat="1" applyFont="1" applyFill="1" applyBorder="1" applyAlignment="1">
      <alignment horizontal="right" vertical="center" wrapText="1"/>
    </xf>
    <xf numFmtId="166" fontId="70" fillId="0" borderId="0" xfId="3" applyNumberFormat="1" applyFont="1"/>
    <xf numFmtId="166" fontId="58" fillId="0" borderId="0" xfId="3" applyNumberFormat="1" applyFont="1"/>
    <xf numFmtId="0" fontId="15" fillId="7" borderId="11" xfId="3" applyFont="1" applyFill="1" applyBorder="1" applyAlignment="1">
      <alignment vertical="center"/>
    </xf>
    <xf numFmtId="4" fontId="15" fillId="0" borderId="0" xfId="3" applyNumberFormat="1" applyFont="1" applyAlignment="1">
      <alignment vertical="center"/>
    </xf>
    <xf numFmtId="0" fontId="33" fillId="8" borderId="0" xfId="1" applyFont="1" applyFill="1" applyAlignment="1">
      <alignment horizontal="right"/>
    </xf>
    <xf numFmtId="0" fontId="74" fillId="8" borderId="0" xfId="2" applyFont="1" applyFill="1" applyAlignment="1">
      <alignment vertical="center"/>
    </xf>
    <xf numFmtId="164" fontId="17" fillId="8" borderId="0" xfId="2" applyNumberFormat="1" applyFont="1" applyFill="1" applyAlignment="1">
      <alignment vertical="center"/>
    </xf>
    <xf numFmtId="49" fontId="75" fillId="0" borderId="0" xfId="0" applyNumberFormat="1" applyFont="1" applyFill="1" applyBorder="1" applyAlignment="1">
      <alignment vertical="center"/>
    </xf>
    <xf numFmtId="49" fontId="76" fillId="0" borderId="0" xfId="0" applyNumberFormat="1" applyFont="1" applyAlignment="1">
      <alignment horizontal="center" vertical="center"/>
    </xf>
    <xf numFmtId="49" fontId="77" fillId="0" borderId="0" xfId="3" applyNumberFormat="1" applyFont="1" applyAlignment="1">
      <alignment horizontal="center" vertical="center"/>
    </xf>
    <xf numFmtId="49" fontId="78" fillId="0" borderId="0" xfId="3" applyNumberFormat="1" applyFont="1" applyAlignment="1">
      <alignment horizontal="center" vertical="center"/>
    </xf>
    <xf numFmtId="4" fontId="78" fillId="0" borderId="0" xfId="3" applyNumberFormat="1" applyFont="1" applyAlignment="1">
      <alignment vertical="center"/>
    </xf>
    <xf numFmtId="0" fontId="78" fillId="0" borderId="0" xfId="3" applyFont="1" applyAlignment="1">
      <alignment vertical="center"/>
    </xf>
    <xf numFmtId="0" fontId="71" fillId="0" borderId="0" xfId="3" applyFont="1"/>
    <xf numFmtId="49" fontId="79" fillId="9" borderId="76" xfId="0" applyNumberFormat="1" applyFont="1" applyFill="1" applyBorder="1" applyAlignment="1">
      <alignment horizontal="center" vertical="center"/>
    </xf>
    <xf numFmtId="49" fontId="79" fillId="9" borderId="77" xfId="0" applyNumberFormat="1" applyFont="1" applyFill="1" applyBorder="1" applyAlignment="1">
      <alignment horizontal="center" vertical="center"/>
    </xf>
    <xf numFmtId="49" fontId="80" fillId="9" borderId="77" xfId="0" applyNumberFormat="1" applyFont="1" applyFill="1" applyBorder="1" applyAlignment="1">
      <alignment horizontal="center" vertical="center"/>
    </xf>
    <xf numFmtId="49" fontId="81" fillId="9" borderId="77" xfId="3" applyNumberFormat="1" applyFont="1" applyFill="1" applyBorder="1" applyAlignment="1">
      <alignment horizontal="center" vertical="center"/>
    </xf>
    <xf numFmtId="4" fontId="81" fillId="9" borderId="77" xfId="3" applyNumberFormat="1" applyFont="1" applyFill="1" applyBorder="1" applyAlignment="1">
      <alignment horizontal="center" vertical="center"/>
    </xf>
    <xf numFmtId="0" fontId="81" fillId="9" borderId="78" xfId="3" applyFont="1" applyFill="1" applyBorder="1" applyAlignment="1">
      <alignment vertical="center"/>
    </xf>
    <xf numFmtId="49" fontId="82" fillId="0" borderId="79" xfId="0" applyNumberFormat="1" applyFont="1" applyFill="1" applyBorder="1" applyAlignment="1">
      <alignment horizontal="center" vertical="center"/>
    </xf>
    <xf numFmtId="49" fontId="82" fillId="0" borderId="80" xfId="0" applyNumberFormat="1" applyFont="1" applyBorder="1" applyAlignment="1">
      <alignment horizontal="center" vertical="center"/>
    </xf>
    <xf numFmtId="49" fontId="83" fillId="0" borderId="81" xfId="0" applyNumberFormat="1" applyFont="1" applyBorder="1" applyAlignment="1">
      <alignment horizontal="center" vertical="center"/>
    </xf>
    <xf numFmtId="49" fontId="83" fillId="7" borderId="82" xfId="0" applyNumberFormat="1" applyFont="1" applyFill="1" applyBorder="1" applyAlignment="1">
      <alignment horizontal="center" vertical="center"/>
    </xf>
    <xf numFmtId="49" fontId="84" fillId="7" borderId="82" xfId="0" applyNumberFormat="1" applyFont="1" applyFill="1" applyBorder="1" applyAlignment="1">
      <alignment horizontal="center" vertical="center"/>
    </xf>
    <xf numFmtId="49" fontId="85" fillId="7" borderId="82" xfId="3" applyNumberFormat="1" applyFont="1" applyFill="1" applyBorder="1" applyAlignment="1">
      <alignment horizontal="center" vertical="center"/>
    </xf>
    <xf numFmtId="4" fontId="85" fillId="7" borderId="82" xfId="3" applyNumberFormat="1" applyFont="1" applyFill="1" applyBorder="1" applyAlignment="1">
      <alignment vertical="center"/>
    </xf>
    <xf numFmtId="0" fontId="85" fillId="7" borderId="83" xfId="3" applyFont="1" applyFill="1" applyBorder="1" applyAlignment="1">
      <alignment vertical="center"/>
    </xf>
    <xf numFmtId="0" fontId="4" fillId="7" borderId="11" xfId="3" applyFont="1" applyFill="1" applyBorder="1" applyAlignment="1">
      <alignment vertical="center"/>
    </xf>
    <xf numFmtId="49" fontId="86" fillId="7" borderId="82" xfId="3" applyNumberFormat="1" applyFont="1" applyFill="1" applyBorder="1" applyAlignment="1">
      <alignment horizontal="center" vertical="center"/>
    </xf>
    <xf numFmtId="0" fontId="51" fillId="3" borderId="55" xfId="3" applyFont="1" applyFill="1" applyBorder="1" applyAlignment="1">
      <alignment horizontal="right" vertical="center" wrapText="1"/>
    </xf>
    <xf numFmtId="0" fontId="66" fillId="3" borderId="65" xfId="3" applyFont="1" applyFill="1" applyBorder="1" applyAlignment="1">
      <alignment horizontal="right" vertical="center" wrapText="1"/>
    </xf>
    <xf numFmtId="166" fontId="50" fillId="8" borderId="84" xfId="3" applyNumberFormat="1" applyFont="1" applyFill="1" applyBorder="1" applyAlignment="1">
      <alignment horizontal="right" vertical="center"/>
    </xf>
    <xf numFmtId="166" fontId="50" fillId="8" borderId="63" xfId="3" applyNumberFormat="1" applyFont="1" applyFill="1" applyBorder="1" applyAlignment="1">
      <alignment horizontal="right" vertical="center"/>
    </xf>
    <xf numFmtId="166" fontId="50" fillId="8" borderId="68" xfId="3" applyNumberFormat="1" applyFont="1" applyFill="1" applyBorder="1" applyAlignment="1">
      <alignment horizontal="right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1" fillId="2" borderId="85" xfId="1" applyNumberFormat="1" applyFont="1" applyFill="1" applyBorder="1" applyAlignment="1">
      <alignment horizontal="center" vertical="center"/>
    </xf>
    <xf numFmtId="49" fontId="13" fillId="3" borderId="1" xfId="1" applyNumberFormat="1" applyFont="1" applyFill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/>
    </xf>
    <xf numFmtId="49" fontId="15" fillId="3" borderId="2" xfId="3" applyNumberFormat="1" applyFont="1" applyFill="1" applyBorder="1" applyAlignment="1">
      <alignment horizontal="center" vertical="center"/>
    </xf>
    <xf numFmtId="4" fontId="15" fillId="3" borderId="2" xfId="3" applyNumberFormat="1" applyFont="1" applyFill="1" applyBorder="1" applyAlignment="1">
      <alignment vertical="center"/>
    </xf>
    <xf numFmtId="0" fontId="15" fillId="7" borderId="3" xfId="3" applyFont="1" applyFill="1" applyBorder="1" applyAlignment="1">
      <alignment vertical="center"/>
    </xf>
    <xf numFmtId="49" fontId="14" fillId="8" borderId="5" xfId="1" applyNumberFormat="1" applyFont="1" applyFill="1" applyBorder="1" applyAlignment="1">
      <alignment horizontal="center" vertical="center"/>
    </xf>
    <xf numFmtId="49" fontId="4" fillId="8" borderId="5" xfId="1" applyNumberFormat="1" applyFont="1" applyFill="1" applyBorder="1" applyAlignment="1">
      <alignment horizontal="center" vertical="center"/>
    </xf>
    <xf numFmtId="49" fontId="15" fillId="8" borderId="5" xfId="3" applyNumberFormat="1" applyFont="1" applyFill="1" applyBorder="1" applyAlignment="1">
      <alignment horizontal="center" vertical="center"/>
    </xf>
    <xf numFmtId="4" fontId="15" fillId="8" borderId="5" xfId="3" applyNumberFormat="1" applyFont="1" applyFill="1" applyBorder="1" applyAlignment="1">
      <alignment vertical="center"/>
    </xf>
    <xf numFmtId="4" fontId="4" fillId="8" borderId="5" xfId="3" applyNumberFormat="1" applyFont="1" applyFill="1" applyBorder="1" applyAlignment="1">
      <alignment vertical="center"/>
    </xf>
    <xf numFmtId="0" fontId="15" fillId="7" borderId="8" xfId="3" applyFont="1" applyFill="1" applyBorder="1" applyAlignment="1">
      <alignment vertical="center"/>
    </xf>
    <xf numFmtId="49" fontId="14" fillId="8" borderId="10" xfId="1" applyNumberFormat="1" applyFont="1" applyFill="1" applyBorder="1" applyAlignment="1">
      <alignment horizontal="center" vertical="center"/>
    </xf>
    <xf numFmtId="49" fontId="4" fillId="8" borderId="10" xfId="1" applyNumberFormat="1" applyFont="1" applyFill="1" applyBorder="1" applyAlignment="1">
      <alignment horizontal="center" vertical="center"/>
    </xf>
    <xf numFmtId="49" fontId="4" fillId="8" borderId="10" xfId="3" applyNumberFormat="1" applyFont="1" applyFill="1" applyBorder="1" applyAlignment="1">
      <alignment horizontal="center" vertical="center"/>
    </xf>
    <xf numFmtId="49" fontId="15" fillId="8" borderId="10" xfId="3" applyNumberFormat="1" applyFont="1" applyFill="1" applyBorder="1" applyAlignment="1">
      <alignment horizontal="center" vertical="center"/>
    </xf>
    <xf numFmtId="4" fontId="15" fillId="8" borderId="10" xfId="3" applyNumberFormat="1" applyFont="1" applyFill="1" applyBorder="1" applyAlignment="1">
      <alignment vertical="center"/>
    </xf>
    <xf numFmtId="4" fontId="4" fillId="8" borderId="10" xfId="3" applyNumberFormat="1" applyFont="1" applyFill="1" applyBorder="1" applyAlignment="1">
      <alignment vertical="center"/>
    </xf>
    <xf numFmtId="49" fontId="14" fillId="8" borderId="13" xfId="1" applyNumberFormat="1" applyFont="1" applyFill="1" applyBorder="1" applyAlignment="1">
      <alignment horizontal="center" vertical="center"/>
    </xf>
    <xf numFmtId="49" fontId="4" fillId="8" borderId="13" xfId="1" applyNumberFormat="1" applyFont="1" applyFill="1" applyBorder="1" applyAlignment="1">
      <alignment horizontal="center" vertical="center"/>
    </xf>
    <xf numFmtId="49" fontId="4" fillId="8" borderId="13" xfId="3" applyNumberFormat="1" applyFont="1" applyFill="1" applyBorder="1" applyAlignment="1">
      <alignment horizontal="center" vertical="center"/>
    </xf>
    <xf numFmtId="49" fontId="15" fillId="8" borderId="13" xfId="3" applyNumberFormat="1" applyFont="1" applyFill="1" applyBorder="1" applyAlignment="1">
      <alignment horizontal="center" vertical="center"/>
    </xf>
    <xf numFmtId="4" fontId="15" fillId="8" borderId="13" xfId="3" applyNumberFormat="1" applyFont="1" applyFill="1" applyBorder="1" applyAlignment="1">
      <alignment vertical="center"/>
    </xf>
    <xf numFmtId="4" fontId="4" fillId="8" borderId="13" xfId="3" applyNumberFormat="1" applyFont="1" applyFill="1" applyBorder="1" applyAlignment="1">
      <alignment vertical="center"/>
    </xf>
    <xf numFmtId="0" fontId="51" fillId="8" borderId="86" xfId="3" applyFont="1" applyFill="1" applyBorder="1" applyAlignment="1">
      <alignment vertical="center"/>
    </xf>
    <xf numFmtId="49" fontId="67" fillId="3" borderId="87" xfId="3" applyNumberFormat="1" applyFont="1" applyFill="1" applyBorder="1" applyAlignment="1">
      <alignment horizontal="right" vertical="center" wrapText="1"/>
    </xf>
    <xf numFmtId="0" fontId="50" fillId="3" borderId="47" xfId="3" applyFont="1" applyFill="1" applyBorder="1" applyAlignment="1">
      <alignment horizontal="right" vertical="center" wrapText="1"/>
    </xf>
    <xf numFmtId="3" fontId="50" fillId="3" borderId="47" xfId="3" applyNumberFormat="1" applyFont="1" applyFill="1" applyBorder="1" applyAlignment="1">
      <alignment horizontal="right" vertical="center" wrapText="1"/>
    </xf>
    <xf numFmtId="166" fontId="50" fillId="3" borderId="46" xfId="3" applyNumberFormat="1" applyFont="1" applyFill="1" applyBorder="1" applyAlignment="1">
      <alignment horizontal="right" vertical="center"/>
    </xf>
    <xf numFmtId="166" fontId="50" fillId="3" borderId="48" xfId="3" applyNumberFormat="1" applyFont="1" applyFill="1" applyBorder="1" applyAlignment="1">
      <alignment horizontal="right" vertical="center"/>
    </xf>
    <xf numFmtId="166" fontId="50" fillId="3" borderId="47" xfId="3" applyNumberFormat="1" applyFont="1" applyFill="1" applyBorder="1" applyAlignment="1">
      <alignment horizontal="right" vertical="center"/>
    </xf>
    <xf numFmtId="166" fontId="50" fillId="6" borderId="73" xfId="3" applyNumberFormat="1" applyFont="1" applyFill="1" applyBorder="1" applyAlignment="1">
      <alignment horizontal="right" vertical="center"/>
    </xf>
    <xf numFmtId="166" fontId="50" fillId="3" borderId="88" xfId="3" applyNumberFormat="1" applyFont="1" applyFill="1" applyBorder="1" applyAlignment="1">
      <alignment horizontal="right" vertical="center"/>
    </xf>
    <xf numFmtId="3" fontId="50" fillId="3" borderId="58" xfId="3" applyNumberFormat="1" applyFont="1" applyFill="1" applyBorder="1" applyAlignment="1">
      <alignment horizontal="right" vertical="center" wrapText="1"/>
    </xf>
    <xf numFmtId="49" fontId="12" fillId="2" borderId="1" xfId="1" applyNumberFormat="1" applyFont="1" applyFill="1" applyBorder="1" applyAlignment="1">
      <alignment horizontal="left" vertical="center"/>
    </xf>
    <xf numFmtId="49" fontId="12" fillId="2" borderId="27" xfId="1" applyNumberFormat="1" applyFont="1" applyFill="1" applyBorder="1" applyAlignment="1">
      <alignment horizontal="left" vertical="center"/>
    </xf>
    <xf numFmtId="49" fontId="12" fillId="2" borderId="89" xfId="1" applyNumberFormat="1" applyFont="1" applyFill="1" applyBorder="1" applyAlignment="1">
      <alignment horizontal="left" vertical="center"/>
    </xf>
    <xf numFmtId="49" fontId="12" fillId="2" borderId="90" xfId="1" applyNumberFormat="1" applyFont="1" applyFill="1" applyBorder="1" applyAlignment="1">
      <alignment horizontal="left" vertical="center"/>
    </xf>
    <xf numFmtId="0" fontId="38" fillId="4" borderId="27" xfId="2" applyFont="1" applyFill="1" applyBorder="1" applyAlignment="1">
      <alignment horizontal="left" vertical="center" wrapText="1"/>
    </xf>
    <xf numFmtId="0" fontId="38" fillId="3" borderId="38" xfId="2" applyFont="1" applyFill="1" applyBorder="1" applyAlignment="1">
      <alignment horizontal="left" vertical="center"/>
    </xf>
    <xf numFmtId="0" fontId="38" fillId="3" borderId="40" xfId="2" applyFont="1" applyFill="1" applyBorder="1" applyAlignment="1">
      <alignment horizontal="left" vertical="center"/>
    </xf>
    <xf numFmtId="0" fontId="44" fillId="0" borderId="0" xfId="2" applyFont="1" applyBorder="1" applyAlignment="1">
      <alignment horizontal="left" vertical="center"/>
    </xf>
    <xf numFmtId="0" fontId="26" fillId="3" borderId="26" xfId="2" applyFont="1" applyFill="1" applyBorder="1" applyAlignment="1">
      <alignment horizontal="justify" vertical="center"/>
    </xf>
    <xf numFmtId="0" fontId="35" fillId="4" borderId="27" xfId="2" applyFont="1" applyFill="1" applyBorder="1" applyAlignment="1">
      <alignment horizontal="left" vertical="center" wrapText="1"/>
    </xf>
    <xf numFmtId="0" fontId="38" fillId="3" borderId="29" xfId="2" applyFont="1" applyFill="1" applyBorder="1" applyAlignment="1">
      <alignment horizontal="left" vertical="center" wrapText="1"/>
    </xf>
    <xf numFmtId="0" fontId="38" fillId="3" borderId="31" xfId="2" applyFont="1" applyFill="1" applyBorder="1" applyAlignment="1">
      <alignment horizontal="left" vertical="center" wrapText="1"/>
    </xf>
    <xf numFmtId="0" fontId="38" fillId="4" borderId="27" xfId="2" applyFont="1" applyFill="1" applyBorder="1" applyAlignment="1">
      <alignment horizontal="left" vertical="center"/>
    </xf>
    <xf numFmtId="0" fontId="29" fillId="3" borderId="0" xfId="2" applyFont="1" applyFill="1" applyBorder="1" applyAlignment="1">
      <alignment horizontal="justify" vertical="center"/>
    </xf>
    <xf numFmtId="0" fontId="26" fillId="3" borderId="0" xfId="2" applyFont="1" applyFill="1" applyBorder="1" applyAlignment="1">
      <alignment horizontal="justify" vertical="center"/>
    </xf>
    <xf numFmtId="0" fontId="26" fillId="0" borderId="26" xfId="2" applyFont="1" applyBorder="1" applyAlignment="1">
      <alignment horizontal="justify" vertical="center"/>
    </xf>
    <xf numFmtId="0" fontId="23" fillId="0" borderId="0" xfId="2" applyFont="1" applyBorder="1" applyAlignment="1">
      <alignment horizontal="justify" vertical="center"/>
    </xf>
    <xf numFmtId="0" fontId="26" fillId="0" borderId="0" xfId="2" applyFont="1" applyBorder="1" applyAlignment="1">
      <alignment horizontal="justify"/>
    </xf>
    <xf numFmtId="164" fontId="18" fillId="0" borderId="0" xfId="2" applyNumberFormat="1" applyFont="1" applyBorder="1" applyAlignment="1">
      <alignment horizontal="right" vertical="center"/>
    </xf>
    <xf numFmtId="0" fontId="29" fillId="0" borderId="0" xfId="2" applyFont="1" applyBorder="1" applyAlignment="1">
      <alignment horizontal="justify" vertical="center"/>
    </xf>
    <xf numFmtId="0" fontId="23" fillId="3" borderId="0" xfId="2" applyFont="1" applyFill="1" applyBorder="1" applyAlignment="1">
      <alignment horizontal="justify" vertical="center"/>
    </xf>
    <xf numFmtId="0" fontId="51" fillId="5" borderId="53" xfId="3" applyFont="1" applyFill="1" applyBorder="1" applyAlignment="1">
      <alignment horizontal="left" vertical="center" wrapText="1"/>
    </xf>
    <xf numFmtId="0" fontId="56" fillId="0" borderId="75" xfId="3" applyFont="1" applyBorder="1" applyAlignment="1">
      <alignment horizontal="left" vertical="center"/>
    </xf>
    <xf numFmtId="166" fontId="54" fillId="0" borderId="53" xfId="3" applyNumberFormat="1" applyFont="1" applyBorder="1" applyAlignment="1">
      <alignment horizontal="center" vertical="center"/>
    </xf>
    <xf numFmtId="0" fontId="51" fillId="3" borderId="91" xfId="3" applyFont="1" applyFill="1" applyBorder="1" applyAlignment="1">
      <alignment horizontal="right" vertical="center" wrapText="1"/>
    </xf>
    <xf numFmtId="0" fontId="51" fillId="8" borderId="86" xfId="3" applyFont="1" applyFill="1" applyBorder="1" applyAlignment="1">
      <alignment vertical="center"/>
    </xf>
    <xf numFmtId="0" fontId="51" fillId="3" borderId="59" xfId="3" applyFont="1" applyFill="1" applyBorder="1" applyAlignment="1">
      <alignment horizontal="right" vertical="center" wrapText="1"/>
    </xf>
    <xf numFmtId="0" fontId="51" fillId="8" borderId="61" xfId="3" applyFont="1" applyFill="1" applyBorder="1" applyAlignment="1">
      <alignment vertical="center"/>
    </xf>
    <xf numFmtId="0" fontId="61" fillId="5" borderId="92" xfId="3" applyFont="1" applyFill="1" applyBorder="1" applyAlignment="1">
      <alignment horizontal="center" vertical="center" wrapText="1"/>
    </xf>
    <xf numFmtId="0" fontId="51" fillId="5" borderId="84" xfId="3" applyFont="1" applyFill="1" applyBorder="1" applyAlignment="1">
      <alignment horizontal="center" vertical="center" wrapText="1"/>
    </xf>
    <xf numFmtId="0" fontId="51" fillId="5" borderId="43" xfId="3" applyFont="1" applyFill="1" applyBorder="1" applyAlignment="1">
      <alignment horizontal="center" vertical="center" wrapText="1"/>
    </xf>
    <xf numFmtId="0" fontId="51" fillId="5" borderId="53" xfId="3" applyFont="1" applyFill="1" applyBorder="1" applyAlignment="1">
      <alignment horizontal="center" vertical="center" wrapText="1"/>
    </xf>
    <xf numFmtId="0" fontId="51" fillId="5" borderId="49" xfId="3" applyFont="1" applyFill="1" applyBorder="1" applyAlignment="1">
      <alignment horizontal="center" vertical="center" wrapText="1"/>
    </xf>
    <xf numFmtId="0" fontId="51" fillId="5" borderId="93" xfId="3" applyFont="1" applyFill="1" applyBorder="1" applyAlignment="1">
      <alignment horizontal="center" vertical="center" wrapText="1"/>
    </xf>
    <xf numFmtId="0" fontId="48" fillId="0" borderId="0" xfId="3" applyFont="1" applyBorder="1" applyAlignment="1">
      <alignment horizontal="right" vertical="center"/>
    </xf>
    <xf numFmtId="0" fontId="49" fillId="0" borderId="0" xfId="3" applyFont="1" applyBorder="1" applyAlignment="1">
      <alignment horizontal="left" vertical="center"/>
    </xf>
    <xf numFmtId="0" fontId="61" fillId="0" borderId="0" xfId="3" applyFont="1" applyBorder="1" applyAlignment="1">
      <alignment vertical="center"/>
    </xf>
    <xf numFmtId="0" fontId="59" fillId="0" borderId="94" xfId="3" applyFont="1" applyBorder="1" applyAlignment="1">
      <alignment vertical="center"/>
    </xf>
    <xf numFmtId="0" fontId="60" fillId="0" borderId="95" xfId="3" applyFont="1" applyBorder="1" applyAlignment="1">
      <alignment horizontal="center" vertical="center"/>
    </xf>
    <xf numFmtId="0" fontId="66" fillId="5" borderId="42" xfId="3" applyFont="1" applyFill="1" applyBorder="1" applyAlignment="1">
      <alignment horizontal="center" vertical="center" textRotation="90" wrapText="1"/>
    </xf>
    <xf numFmtId="0" fontId="66" fillId="5" borderId="96" xfId="3" applyFont="1" applyFill="1" applyBorder="1" applyAlignment="1">
      <alignment horizontal="center" vertical="center" wrapText="1"/>
    </xf>
    <xf numFmtId="0" fontId="50" fillId="5" borderId="96" xfId="3" applyFont="1" applyFill="1" applyBorder="1" applyAlignment="1">
      <alignment horizontal="center" vertical="center" textRotation="90" wrapText="1"/>
    </xf>
    <xf numFmtId="0" fontId="61" fillId="5" borderId="96" xfId="3" applyFont="1" applyFill="1" applyBorder="1" applyAlignment="1">
      <alignment horizontal="center" vertical="center" textRotation="90" wrapText="1"/>
    </xf>
    <xf numFmtId="0" fontId="61" fillId="5" borderId="96" xfId="3" applyFont="1" applyFill="1" applyBorder="1" applyAlignment="1">
      <alignment horizontal="center" vertical="center" wrapText="1"/>
    </xf>
    <xf numFmtId="0" fontId="63" fillId="3" borderId="61" xfId="3" applyFont="1" applyFill="1" applyBorder="1" applyAlignment="1">
      <alignment horizontal="left" vertical="center"/>
    </xf>
    <xf numFmtId="0" fontId="54" fillId="0" borderId="97" xfId="3" applyFont="1" applyBorder="1" applyAlignment="1">
      <alignment horizontal="center" vertical="center" wrapText="1"/>
    </xf>
    <xf numFmtId="0" fontId="55" fillId="0" borderId="50" xfId="3" applyFont="1" applyBorder="1" applyAlignment="1">
      <alignment horizontal="left" vertical="center" wrapText="1"/>
    </xf>
    <xf numFmtId="0" fontId="54" fillId="5" borderId="42" xfId="3" applyFont="1" applyFill="1" applyBorder="1" applyAlignment="1">
      <alignment horizontal="left" vertical="center" wrapText="1"/>
    </xf>
    <xf numFmtId="0" fontId="50" fillId="5" borderId="42" xfId="3" applyFont="1" applyFill="1" applyBorder="1" applyAlignment="1">
      <alignment horizontal="left" vertical="center" wrapText="1"/>
    </xf>
    <xf numFmtId="0" fontId="50" fillId="5" borderId="96" xfId="3" applyFont="1" applyFill="1" applyBorder="1" applyAlignment="1">
      <alignment horizontal="center" vertical="center" textRotation="94" wrapText="1"/>
    </xf>
    <xf numFmtId="0" fontId="50" fillId="5" borderId="96" xfId="3" applyFont="1" applyFill="1" applyBorder="1" applyAlignment="1">
      <alignment horizontal="center" vertical="center" wrapText="1"/>
    </xf>
    <xf numFmtId="0" fontId="52" fillId="5" borderId="43" xfId="3" applyFont="1" applyFill="1" applyBorder="1" applyAlignment="1">
      <alignment horizontal="center" vertical="center" wrapText="1"/>
    </xf>
    <xf numFmtId="0" fontId="54" fillId="0" borderId="98" xfId="3" applyFont="1" applyBorder="1" applyAlignment="1">
      <alignment horizontal="center" vertical="center" wrapText="1"/>
    </xf>
    <xf numFmtId="0" fontId="55" fillId="0" borderId="99" xfId="3" applyFont="1" applyBorder="1" applyAlignment="1">
      <alignment horizontal="left" vertical="center" wrapText="1"/>
    </xf>
  </cellXfs>
  <cellStyles count="11">
    <cellStyle name="Excel Built-in Normal" xfId="1"/>
    <cellStyle name="Excel Built-in Normal 1" xfId="2"/>
    <cellStyle name="Excel Built-in Normal 3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0"/>
  <sheetViews>
    <sheetView tabSelected="1" topLeftCell="A34" workbookViewId="0">
      <selection activeCell="M35" sqref="M35"/>
    </sheetView>
  </sheetViews>
  <sheetFormatPr defaultColWidth="8.7109375" defaultRowHeight="15" x14ac:dyDescent="0.25"/>
  <cols>
    <col min="1" max="1" width="3.7109375" style="1" customWidth="1"/>
    <col min="2" max="2" width="3.7109375" style="2" customWidth="1"/>
    <col min="3" max="3" width="2.28515625" style="2" customWidth="1"/>
    <col min="4" max="4" width="2.7109375" style="2" customWidth="1"/>
    <col min="5" max="5" width="2.42578125" style="2" customWidth="1"/>
    <col min="6" max="6" width="7.7109375" style="2" customWidth="1"/>
    <col min="7" max="7" width="5.7109375" style="3" customWidth="1"/>
    <col min="8" max="8" width="3.7109375" style="3" customWidth="1"/>
    <col min="9" max="9" width="9.7109375" style="3" customWidth="1"/>
    <col min="10" max="11" width="5.7109375" style="3" customWidth="1"/>
    <col min="12" max="13" width="11.7109375" style="4" customWidth="1"/>
    <col min="14" max="14" width="68.42578125" style="5" customWidth="1"/>
    <col min="15" max="16384" width="8.7109375" style="6"/>
  </cols>
  <sheetData>
    <row r="2" spans="1:14" ht="15" customHeight="1" x14ac:dyDescent="0.25"/>
    <row r="3" spans="1:14" ht="21" x14ac:dyDescent="0.25">
      <c r="A3" s="7" t="s">
        <v>0</v>
      </c>
      <c r="B3" s="8"/>
      <c r="C3" s="8"/>
      <c r="D3" s="8"/>
    </row>
    <row r="4" spans="1:14" s="14" customFormat="1" ht="15.75" customHeight="1" thickBot="1" x14ac:dyDescent="0.3">
      <c r="A4" s="9" t="s">
        <v>122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2"/>
      <c r="M4" s="12"/>
      <c r="N4" s="13"/>
    </row>
    <row r="5" spans="1:14" ht="15.75" customHeight="1" thickBot="1" x14ac:dyDescent="0.3">
      <c r="A5" s="15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7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9" t="s">
        <v>12</v>
      </c>
      <c r="M5" s="19" t="s">
        <v>13</v>
      </c>
      <c r="N5" s="20" t="s">
        <v>14</v>
      </c>
    </row>
    <row r="6" spans="1:14" ht="14.1" customHeight="1" x14ac:dyDescent="0.25">
      <c r="A6" s="21" t="s">
        <v>15</v>
      </c>
      <c r="B6" s="22" t="s">
        <v>15</v>
      </c>
      <c r="C6" s="23"/>
      <c r="D6" s="23">
        <v>231</v>
      </c>
      <c r="E6" s="24"/>
      <c r="F6" s="25" t="s">
        <v>16</v>
      </c>
      <c r="G6" s="26" t="s">
        <v>17</v>
      </c>
      <c r="H6" s="27">
        <v>0</v>
      </c>
      <c r="I6" s="27" t="s">
        <v>18</v>
      </c>
      <c r="J6" s="27">
        <v>0</v>
      </c>
      <c r="K6" s="27">
        <v>0</v>
      </c>
      <c r="L6" s="28">
        <v>37071</v>
      </c>
      <c r="M6" s="28">
        <v>0</v>
      </c>
      <c r="N6" s="29" t="s">
        <v>155</v>
      </c>
    </row>
    <row r="7" spans="1:14" ht="14.1" customHeight="1" x14ac:dyDescent="0.25">
      <c r="A7" s="30" t="s">
        <v>15</v>
      </c>
      <c r="B7" s="31" t="s">
        <v>15</v>
      </c>
      <c r="C7" s="23"/>
      <c r="D7" s="23">
        <v>231</v>
      </c>
      <c r="E7" s="24"/>
      <c r="F7" s="26" t="s">
        <v>19</v>
      </c>
      <c r="G7" s="26" t="s">
        <v>20</v>
      </c>
      <c r="H7" s="27">
        <v>0</v>
      </c>
      <c r="I7" s="27" t="s">
        <v>18</v>
      </c>
      <c r="J7" s="27">
        <v>0</v>
      </c>
      <c r="K7" s="27">
        <v>0</v>
      </c>
      <c r="L7" s="28"/>
      <c r="M7" s="28">
        <v>27666</v>
      </c>
      <c r="N7" s="32" t="s">
        <v>21</v>
      </c>
    </row>
    <row r="8" spans="1:14" ht="14.1" customHeight="1" x14ac:dyDescent="0.25">
      <c r="A8" s="30" t="s">
        <v>15</v>
      </c>
      <c r="B8" s="31" t="s">
        <v>15</v>
      </c>
      <c r="C8" s="23"/>
      <c r="D8" s="23">
        <v>231</v>
      </c>
      <c r="E8" s="24"/>
      <c r="F8" s="26" t="s">
        <v>19</v>
      </c>
      <c r="G8" s="26" t="s">
        <v>22</v>
      </c>
      <c r="H8" s="27">
        <v>0</v>
      </c>
      <c r="I8" s="27" t="s">
        <v>18</v>
      </c>
      <c r="J8" s="27">
        <v>0</v>
      </c>
      <c r="K8" s="27">
        <v>0</v>
      </c>
      <c r="L8" s="28"/>
      <c r="M8" s="28">
        <v>6915</v>
      </c>
      <c r="N8" s="32" t="s">
        <v>23</v>
      </c>
    </row>
    <row r="9" spans="1:14" ht="14.1" customHeight="1" thickBot="1" x14ac:dyDescent="0.3">
      <c r="A9" s="33" t="s">
        <v>15</v>
      </c>
      <c r="B9" s="34" t="s">
        <v>15</v>
      </c>
      <c r="C9" s="35"/>
      <c r="D9" s="35">
        <v>231</v>
      </c>
      <c r="E9" s="36"/>
      <c r="F9" s="37" t="s">
        <v>19</v>
      </c>
      <c r="G9" s="37" t="s">
        <v>24</v>
      </c>
      <c r="H9" s="38">
        <v>0</v>
      </c>
      <c r="I9" s="38" t="s">
        <v>18</v>
      </c>
      <c r="J9" s="38">
        <v>0</v>
      </c>
      <c r="K9" s="38">
        <v>0</v>
      </c>
      <c r="L9" s="39"/>
      <c r="M9" s="39">
        <v>2490</v>
      </c>
      <c r="N9" s="40" t="s">
        <v>25</v>
      </c>
    </row>
    <row r="10" spans="1:14" ht="14.1" customHeight="1" x14ac:dyDescent="0.25">
      <c r="A10" s="41" t="s">
        <v>15</v>
      </c>
      <c r="B10" s="42" t="s">
        <v>15</v>
      </c>
      <c r="C10" s="43"/>
      <c r="D10" s="43">
        <v>231</v>
      </c>
      <c r="E10" s="44"/>
      <c r="F10" s="25" t="s">
        <v>16</v>
      </c>
      <c r="G10" s="25" t="s">
        <v>17</v>
      </c>
      <c r="H10" s="45">
        <v>0</v>
      </c>
      <c r="I10" s="45" t="s">
        <v>26</v>
      </c>
      <c r="J10" s="45">
        <v>0</v>
      </c>
      <c r="K10" s="45">
        <v>0</v>
      </c>
      <c r="L10" s="46">
        <v>7929</v>
      </c>
      <c r="M10" s="46"/>
      <c r="N10" s="47" t="s">
        <v>156</v>
      </c>
    </row>
    <row r="11" spans="1:14" ht="14.1" customHeight="1" x14ac:dyDescent="0.25">
      <c r="A11" s="30" t="s">
        <v>15</v>
      </c>
      <c r="B11" s="31" t="s">
        <v>15</v>
      </c>
      <c r="C11" s="48"/>
      <c r="D11" s="48">
        <v>231</v>
      </c>
      <c r="E11" s="49"/>
      <c r="F11" s="37" t="s">
        <v>19</v>
      </c>
      <c r="G11" s="50">
        <v>5011</v>
      </c>
      <c r="H11" s="51">
        <v>0</v>
      </c>
      <c r="I11" s="51" t="s">
        <v>26</v>
      </c>
      <c r="J11" s="51">
        <v>0</v>
      </c>
      <c r="K11" s="51">
        <v>0</v>
      </c>
      <c r="L11" s="52">
        <v>0</v>
      </c>
      <c r="M11" s="52">
        <v>5916</v>
      </c>
      <c r="N11" s="29" t="s">
        <v>21</v>
      </c>
    </row>
    <row r="12" spans="1:14" ht="14.1" customHeight="1" x14ac:dyDescent="0.25">
      <c r="A12" s="30" t="s">
        <v>15</v>
      </c>
      <c r="B12" s="31" t="s">
        <v>15</v>
      </c>
      <c r="C12" s="48"/>
      <c r="D12" s="48" t="s">
        <v>27</v>
      </c>
      <c r="E12" s="49"/>
      <c r="F12" s="37" t="s">
        <v>19</v>
      </c>
      <c r="G12" s="50">
        <v>5031</v>
      </c>
      <c r="H12" s="51" t="s">
        <v>28</v>
      </c>
      <c r="I12" s="51" t="s">
        <v>26</v>
      </c>
      <c r="J12" s="51" t="s">
        <v>28</v>
      </c>
      <c r="K12" s="51" t="s">
        <v>28</v>
      </c>
      <c r="L12" s="52">
        <v>0</v>
      </c>
      <c r="M12" s="52">
        <v>1479</v>
      </c>
      <c r="N12" s="32" t="s">
        <v>23</v>
      </c>
    </row>
    <row r="13" spans="1:14" ht="14.1" customHeight="1" thickBot="1" x14ac:dyDescent="0.3">
      <c r="A13" s="33" t="s">
        <v>15</v>
      </c>
      <c r="B13" s="34" t="s">
        <v>15</v>
      </c>
      <c r="C13" s="53"/>
      <c r="D13" s="53" t="s">
        <v>27</v>
      </c>
      <c r="E13" s="54"/>
      <c r="F13" s="55" t="s">
        <v>19</v>
      </c>
      <c r="G13" s="37" t="s">
        <v>24</v>
      </c>
      <c r="H13" s="56" t="s">
        <v>28</v>
      </c>
      <c r="I13" s="56" t="s">
        <v>26</v>
      </c>
      <c r="J13" s="56" t="s">
        <v>28</v>
      </c>
      <c r="K13" s="56" t="s">
        <v>28</v>
      </c>
      <c r="L13" s="57">
        <v>0</v>
      </c>
      <c r="M13" s="57">
        <v>534</v>
      </c>
      <c r="N13" s="32" t="s">
        <v>25</v>
      </c>
    </row>
    <row r="14" spans="1:14" s="60" customFormat="1" ht="14.1" customHeight="1" thickBot="1" x14ac:dyDescent="0.25">
      <c r="A14" s="292" t="s">
        <v>29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58">
        <f>SUM(L6:L13)</f>
        <v>45000</v>
      </c>
      <c r="M14" s="58">
        <f>SUM(M6:M13)</f>
        <v>45000</v>
      </c>
      <c r="N14" s="59"/>
    </row>
    <row r="15" spans="1:14" ht="9.9499999999999993" customHeight="1" x14ac:dyDescent="0.25">
      <c r="A15" s="61"/>
      <c r="B15" s="8"/>
      <c r="C15" s="8"/>
      <c r="D15" s="8"/>
    </row>
    <row r="16" spans="1:14" s="14" customFormat="1" ht="15.75" customHeight="1" thickBot="1" x14ac:dyDescent="0.3">
      <c r="A16" s="9" t="s">
        <v>123</v>
      </c>
      <c r="B16" s="10"/>
      <c r="C16" s="10"/>
      <c r="D16" s="10"/>
      <c r="E16" s="10"/>
      <c r="F16" s="10"/>
      <c r="G16" s="11"/>
      <c r="H16" s="11"/>
      <c r="I16" s="11"/>
      <c r="J16" s="11"/>
      <c r="K16" s="11"/>
      <c r="L16" s="12"/>
      <c r="M16" s="12"/>
      <c r="N16" s="13"/>
    </row>
    <row r="17" spans="1:14" ht="15.75" customHeight="1" thickBot="1" x14ac:dyDescent="0.3">
      <c r="A17" s="15" t="s">
        <v>1</v>
      </c>
      <c r="B17" s="16" t="s">
        <v>2</v>
      </c>
      <c r="C17" s="16" t="s">
        <v>3</v>
      </c>
      <c r="D17" s="16" t="s">
        <v>4</v>
      </c>
      <c r="E17" s="16" t="s">
        <v>5</v>
      </c>
      <c r="F17" s="17" t="s">
        <v>6</v>
      </c>
      <c r="G17" s="18" t="s">
        <v>7</v>
      </c>
      <c r="H17" s="18" t="s">
        <v>8</v>
      </c>
      <c r="I17" s="18" t="s">
        <v>9</v>
      </c>
      <c r="J17" s="18" t="s">
        <v>10</v>
      </c>
      <c r="K17" s="18" t="s">
        <v>11</v>
      </c>
      <c r="L17" s="19" t="s">
        <v>12</v>
      </c>
      <c r="M17" s="19" t="s">
        <v>13</v>
      </c>
      <c r="N17" s="20" t="s">
        <v>14</v>
      </c>
    </row>
    <row r="18" spans="1:14" ht="14.1" customHeight="1" x14ac:dyDescent="0.25">
      <c r="A18" s="21" t="s">
        <v>15</v>
      </c>
      <c r="B18" s="22" t="s">
        <v>15</v>
      </c>
      <c r="C18" s="23"/>
      <c r="D18" s="23">
        <v>231</v>
      </c>
      <c r="E18" s="24"/>
      <c r="F18" s="25" t="s">
        <v>16</v>
      </c>
      <c r="G18" s="26" t="s">
        <v>17</v>
      </c>
      <c r="H18" s="27">
        <v>0</v>
      </c>
      <c r="I18" s="27" t="s">
        <v>18</v>
      </c>
      <c r="J18" s="27">
        <v>0</v>
      </c>
      <c r="K18" s="27">
        <v>0</v>
      </c>
      <c r="L18" s="28">
        <v>12750</v>
      </c>
      <c r="M18" s="28">
        <v>0</v>
      </c>
      <c r="N18" s="29" t="s">
        <v>157</v>
      </c>
    </row>
    <row r="19" spans="1:14" ht="14.1" customHeight="1" x14ac:dyDescent="0.25">
      <c r="A19" s="30" t="s">
        <v>15</v>
      </c>
      <c r="B19" s="31" t="s">
        <v>15</v>
      </c>
      <c r="C19" s="23"/>
      <c r="D19" s="23">
        <v>231</v>
      </c>
      <c r="E19" s="24"/>
      <c r="F19" s="26" t="s">
        <v>19</v>
      </c>
      <c r="G19" s="26" t="s">
        <v>20</v>
      </c>
      <c r="H19" s="27">
        <v>0</v>
      </c>
      <c r="I19" s="27" t="s">
        <v>18</v>
      </c>
      <c r="J19" s="27">
        <v>0</v>
      </c>
      <c r="K19" s="27">
        <v>0</v>
      </c>
      <c r="L19" s="28"/>
      <c r="M19" s="28">
        <v>9515</v>
      </c>
      <c r="N19" s="32" t="s">
        <v>21</v>
      </c>
    </row>
    <row r="20" spans="1:14" ht="14.1" customHeight="1" x14ac:dyDescent="0.25">
      <c r="A20" s="30" t="s">
        <v>15</v>
      </c>
      <c r="B20" s="31" t="s">
        <v>15</v>
      </c>
      <c r="C20" s="23"/>
      <c r="D20" s="23">
        <v>231</v>
      </c>
      <c r="E20" s="24"/>
      <c r="F20" s="26" t="s">
        <v>19</v>
      </c>
      <c r="G20" s="26" t="s">
        <v>22</v>
      </c>
      <c r="H20" s="27">
        <v>0</v>
      </c>
      <c r="I20" s="27" t="s">
        <v>18</v>
      </c>
      <c r="J20" s="27">
        <v>0</v>
      </c>
      <c r="K20" s="27">
        <v>0</v>
      </c>
      <c r="L20" s="28"/>
      <c r="M20" s="28">
        <v>2378</v>
      </c>
      <c r="N20" s="32" t="s">
        <v>23</v>
      </c>
    </row>
    <row r="21" spans="1:14" ht="14.1" customHeight="1" thickBot="1" x14ac:dyDescent="0.3">
      <c r="A21" s="33" t="s">
        <v>15</v>
      </c>
      <c r="B21" s="34" t="s">
        <v>15</v>
      </c>
      <c r="C21" s="35"/>
      <c r="D21" s="35">
        <v>231</v>
      </c>
      <c r="E21" s="36"/>
      <c r="F21" s="37" t="s">
        <v>19</v>
      </c>
      <c r="G21" s="37" t="s">
        <v>24</v>
      </c>
      <c r="H21" s="38">
        <v>0</v>
      </c>
      <c r="I21" s="38" t="s">
        <v>18</v>
      </c>
      <c r="J21" s="38">
        <v>0</v>
      </c>
      <c r="K21" s="38">
        <v>0</v>
      </c>
      <c r="L21" s="39"/>
      <c r="M21" s="39">
        <v>857</v>
      </c>
      <c r="N21" s="40" t="s">
        <v>25</v>
      </c>
    </row>
    <row r="22" spans="1:14" ht="14.1" customHeight="1" x14ac:dyDescent="0.25">
      <c r="A22" s="41" t="s">
        <v>15</v>
      </c>
      <c r="B22" s="42" t="s">
        <v>15</v>
      </c>
      <c r="C22" s="43"/>
      <c r="D22" s="43">
        <v>231</v>
      </c>
      <c r="E22" s="44"/>
      <c r="F22" s="25" t="s">
        <v>16</v>
      </c>
      <c r="G22" s="25" t="s">
        <v>17</v>
      </c>
      <c r="H22" s="45">
        <v>0</v>
      </c>
      <c r="I22" s="45" t="s">
        <v>26</v>
      </c>
      <c r="J22" s="45">
        <v>0</v>
      </c>
      <c r="K22" s="45">
        <v>0</v>
      </c>
      <c r="L22" s="46">
        <v>2250</v>
      </c>
      <c r="M22" s="46"/>
      <c r="N22" s="47" t="s">
        <v>158</v>
      </c>
    </row>
    <row r="23" spans="1:14" ht="14.1" customHeight="1" x14ac:dyDescent="0.25">
      <c r="A23" s="30" t="s">
        <v>15</v>
      </c>
      <c r="B23" s="31" t="s">
        <v>15</v>
      </c>
      <c r="C23" s="48"/>
      <c r="D23" s="48">
        <v>231</v>
      </c>
      <c r="E23" s="49"/>
      <c r="F23" s="37" t="s">
        <v>19</v>
      </c>
      <c r="G23" s="50">
        <v>5011</v>
      </c>
      <c r="H23" s="51">
        <v>0</v>
      </c>
      <c r="I23" s="51" t="s">
        <v>26</v>
      </c>
      <c r="J23" s="51">
        <v>0</v>
      </c>
      <c r="K23" s="51">
        <v>0</v>
      </c>
      <c r="L23" s="52">
        <v>0</v>
      </c>
      <c r="M23" s="52">
        <v>1679</v>
      </c>
      <c r="N23" s="29" t="s">
        <v>21</v>
      </c>
    </row>
    <row r="24" spans="1:14" ht="14.1" customHeight="1" x14ac:dyDescent="0.25">
      <c r="A24" s="30" t="s">
        <v>15</v>
      </c>
      <c r="B24" s="31" t="s">
        <v>15</v>
      </c>
      <c r="C24" s="48"/>
      <c r="D24" s="48" t="s">
        <v>27</v>
      </c>
      <c r="E24" s="49"/>
      <c r="F24" s="37" t="s">
        <v>19</v>
      </c>
      <c r="G24" s="50">
        <v>5031</v>
      </c>
      <c r="H24" s="51" t="s">
        <v>28</v>
      </c>
      <c r="I24" s="51" t="s">
        <v>26</v>
      </c>
      <c r="J24" s="51" t="s">
        <v>28</v>
      </c>
      <c r="K24" s="51" t="s">
        <v>28</v>
      </c>
      <c r="L24" s="52">
        <v>0</v>
      </c>
      <c r="M24" s="52">
        <v>420</v>
      </c>
      <c r="N24" s="32" t="s">
        <v>23</v>
      </c>
    </row>
    <row r="25" spans="1:14" ht="14.1" customHeight="1" thickBot="1" x14ac:dyDescent="0.3">
      <c r="A25" s="33" t="s">
        <v>15</v>
      </c>
      <c r="B25" s="34" t="s">
        <v>15</v>
      </c>
      <c r="C25" s="53"/>
      <c r="D25" s="53" t="s">
        <v>27</v>
      </c>
      <c r="E25" s="54"/>
      <c r="F25" s="55" t="s">
        <v>19</v>
      </c>
      <c r="G25" s="37" t="s">
        <v>24</v>
      </c>
      <c r="H25" s="56" t="s">
        <v>28</v>
      </c>
      <c r="I25" s="56" t="s">
        <v>26</v>
      </c>
      <c r="J25" s="56" t="s">
        <v>28</v>
      </c>
      <c r="K25" s="56" t="s">
        <v>28</v>
      </c>
      <c r="L25" s="57">
        <v>0</v>
      </c>
      <c r="M25" s="57">
        <v>151</v>
      </c>
      <c r="N25" s="32" t="s">
        <v>25</v>
      </c>
    </row>
    <row r="26" spans="1:14" s="60" customFormat="1" ht="14.1" customHeight="1" thickBot="1" x14ac:dyDescent="0.25">
      <c r="A26" s="292" t="s">
        <v>29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58">
        <f>SUM(L18:L25)</f>
        <v>15000</v>
      </c>
      <c r="M26" s="58">
        <f>SUM(M18:M25)</f>
        <v>15000</v>
      </c>
      <c r="N26" s="59"/>
    </row>
    <row r="27" spans="1:14" ht="9.9499999999999993" customHeight="1" x14ac:dyDescent="0.25">
      <c r="A27" s="61"/>
      <c r="B27" s="8"/>
      <c r="C27" s="8"/>
      <c r="D27" s="8"/>
    </row>
    <row r="28" spans="1:14" s="14" customFormat="1" ht="15.75" customHeight="1" thickBot="1" x14ac:dyDescent="0.3">
      <c r="A28" s="9" t="s">
        <v>161</v>
      </c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2"/>
      <c r="M28" s="12"/>
      <c r="N28" s="13"/>
    </row>
    <row r="29" spans="1:14" ht="15.75" customHeight="1" thickBot="1" x14ac:dyDescent="0.3">
      <c r="A29" s="15" t="s">
        <v>1</v>
      </c>
      <c r="B29" s="16" t="s">
        <v>2</v>
      </c>
      <c r="C29" s="16" t="s">
        <v>3</v>
      </c>
      <c r="D29" s="16" t="s">
        <v>4</v>
      </c>
      <c r="E29" s="16" t="s">
        <v>5</v>
      </c>
      <c r="F29" s="17" t="s">
        <v>6</v>
      </c>
      <c r="G29" s="18" t="s">
        <v>7</v>
      </c>
      <c r="H29" s="18" t="s">
        <v>8</v>
      </c>
      <c r="I29" s="18" t="s">
        <v>9</v>
      </c>
      <c r="J29" s="18" t="s">
        <v>10</v>
      </c>
      <c r="K29" s="18" t="s">
        <v>11</v>
      </c>
      <c r="L29" s="19" t="s">
        <v>12</v>
      </c>
      <c r="M29" s="19" t="s">
        <v>13</v>
      </c>
      <c r="N29" s="20" t="s">
        <v>14</v>
      </c>
    </row>
    <row r="30" spans="1:14" ht="14.1" customHeight="1" x14ac:dyDescent="0.25">
      <c r="A30" s="21" t="s">
        <v>15</v>
      </c>
      <c r="B30" s="22" t="s">
        <v>15</v>
      </c>
      <c r="C30" s="23"/>
      <c r="D30" s="23">
        <v>231</v>
      </c>
      <c r="E30" s="23"/>
      <c r="F30" s="62" t="s">
        <v>16</v>
      </c>
      <c r="G30" s="27" t="s">
        <v>162</v>
      </c>
      <c r="H30" s="27">
        <v>0</v>
      </c>
      <c r="I30" s="27" t="s">
        <v>163</v>
      </c>
      <c r="J30" s="27">
        <v>0</v>
      </c>
      <c r="K30" s="27">
        <v>0</v>
      </c>
      <c r="L30" s="28">
        <v>78000</v>
      </c>
      <c r="M30" s="28">
        <v>0</v>
      </c>
      <c r="N30" s="63" t="s">
        <v>164</v>
      </c>
    </row>
    <row r="31" spans="1:14" ht="14.1" customHeight="1" thickBot="1" x14ac:dyDescent="0.3">
      <c r="A31" s="30" t="s">
        <v>15</v>
      </c>
      <c r="B31" s="31" t="s">
        <v>15</v>
      </c>
      <c r="C31" s="48"/>
      <c r="D31" s="48">
        <v>231</v>
      </c>
      <c r="E31" s="48"/>
      <c r="F31" s="64" t="s">
        <v>30</v>
      </c>
      <c r="G31" s="51" t="s">
        <v>125</v>
      </c>
      <c r="H31" s="51">
        <v>0</v>
      </c>
      <c r="I31" s="51" t="s">
        <v>163</v>
      </c>
      <c r="J31" s="51">
        <v>0</v>
      </c>
      <c r="K31" s="51" t="s">
        <v>167</v>
      </c>
      <c r="L31" s="52">
        <v>0</v>
      </c>
      <c r="M31" s="52">
        <v>78000</v>
      </c>
      <c r="N31" s="65" t="s">
        <v>165</v>
      </c>
    </row>
    <row r="32" spans="1:14" s="60" customFormat="1" ht="14.1" customHeight="1" thickBot="1" x14ac:dyDescent="0.25">
      <c r="A32" s="293" t="s">
        <v>29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5"/>
      <c r="L32" s="58">
        <f>SUM(L30:L31)</f>
        <v>78000</v>
      </c>
      <c r="M32" s="58">
        <f>SUM(M30:M31)</f>
        <v>78000</v>
      </c>
      <c r="N32" s="59"/>
    </row>
    <row r="33" spans="1:14" ht="9.9499999999999993" customHeight="1" x14ac:dyDescent="0.25">
      <c r="A33" s="61"/>
      <c r="B33" s="8"/>
      <c r="C33" s="8"/>
      <c r="D33" s="8"/>
    </row>
    <row r="34" spans="1:14" ht="9.9499999999999993" customHeight="1" x14ac:dyDescent="0.25">
      <c r="A34" s="61"/>
      <c r="B34" s="8"/>
      <c r="C34" s="8"/>
      <c r="D34" s="8"/>
    </row>
    <row r="35" spans="1:14" ht="9.9499999999999993" customHeight="1" x14ac:dyDescent="0.25">
      <c r="A35" s="61"/>
      <c r="B35" s="8"/>
      <c r="C35" s="8"/>
      <c r="D35" s="8"/>
    </row>
    <row r="36" spans="1:14" ht="9.9499999999999993" customHeight="1" x14ac:dyDescent="0.25">
      <c r="A36" s="61"/>
      <c r="B36" s="8"/>
      <c r="C36" s="8"/>
      <c r="D36" s="8"/>
    </row>
    <row r="37" spans="1:14" ht="9.9499999999999993" customHeight="1" x14ac:dyDescent="0.25">
      <c r="A37" s="61"/>
      <c r="B37" s="8"/>
      <c r="C37" s="8"/>
      <c r="D37" s="8"/>
    </row>
    <row r="38" spans="1:14" ht="9.9499999999999993" customHeight="1" x14ac:dyDescent="0.25">
      <c r="A38" s="61"/>
      <c r="B38" s="8"/>
      <c r="C38" s="8"/>
      <c r="D38" s="8"/>
    </row>
    <row r="39" spans="1:14" s="14" customFormat="1" ht="15.75" customHeight="1" thickBot="1" x14ac:dyDescent="0.3">
      <c r="A39" s="9" t="s">
        <v>166</v>
      </c>
      <c r="B39" s="10"/>
      <c r="C39" s="10"/>
      <c r="D39" s="10"/>
      <c r="E39" s="10"/>
      <c r="F39" s="10"/>
      <c r="G39" s="11"/>
      <c r="H39" s="11"/>
      <c r="I39" s="11"/>
      <c r="J39" s="11"/>
      <c r="K39" s="11"/>
      <c r="L39" s="12"/>
      <c r="M39" s="12"/>
      <c r="N39" s="13"/>
    </row>
    <row r="40" spans="1:14" ht="15.75" customHeight="1" thickBot="1" x14ac:dyDescent="0.3">
      <c r="A40" s="15" t="s">
        <v>1</v>
      </c>
      <c r="B40" s="16" t="s">
        <v>2</v>
      </c>
      <c r="C40" s="16" t="s">
        <v>3</v>
      </c>
      <c r="D40" s="16" t="s">
        <v>4</v>
      </c>
      <c r="E40" s="16" t="s">
        <v>5</v>
      </c>
      <c r="F40" s="17" t="s">
        <v>6</v>
      </c>
      <c r="G40" s="18" t="s">
        <v>7</v>
      </c>
      <c r="H40" s="18" t="s">
        <v>8</v>
      </c>
      <c r="I40" s="18" t="s">
        <v>9</v>
      </c>
      <c r="J40" s="18" t="s">
        <v>10</v>
      </c>
      <c r="K40" s="18" t="s">
        <v>11</v>
      </c>
      <c r="L40" s="19" t="s">
        <v>12</v>
      </c>
      <c r="M40" s="19" t="s">
        <v>13</v>
      </c>
      <c r="N40" s="20" t="s">
        <v>14</v>
      </c>
    </row>
    <row r="41" spans="1:14" ht="14.1" customHeight="1" x14ac:dyDescent="0.25">
      <c r="A41" s="21" t="s">
        <v>15</v>
      </c>
      <c r="B41" s="22" t="s">
        <v>15</v>
      </c>
      <c r="C41" s="23"/>
      <c r="D41" s="23">
        <v>231</v>
      </c>
      <c r="E41" s="23"/>
      <c r="F41" s="62" t="s">
        <v>16</v>
      </c>
      <c r="G41" s="27" t="s">
        <v>162</v>
      </c>
      <c r="H41" s="27">
        <v>0</v>
      </c>
      <c r="I41" s="27" t="s">
        <v>168</v>
      </c>
      <c r="J41" s="27">
        <v>0</v>
      </c>
      <c r="K41" s="27">
        <v>0</v>
      </c>
      <c r="L41" s="28">
        <v>30000</v>
      </c>
      <c r="M41" s="28">
        <v>0</v>
      </c>
      <c r="N41" s="63" t="s">
        <v>169</v>
      </c>
    </row>
    <row r="42" spans="1:14" ht="14.1" customHeight="1" x14ac:dyDescent="0.25">
      <c r="A42" s="30" t="s">
        <v>15</v>
      </c>
      <c r="B42" s="31" t="s">
        <v>15</v>
      </c>
      <c r="C42" s="48"/>
      <c r="D42" s="48">
        <v>231</v>
      </c>
      <c r="E42" s="48"/>
      <c r="F42" s="64" t="s">
        <v>124</v>
      </c>
      <c r="G42" s="51" t="s">
        <v>125</v>
      </c>
      <c r="H42" s="51">
        <v>0</v>
      </c>
      <c r="I42" s="51" t="s">
        <v>168</v>
      </c>
      <c r="J42" s="51">
        <v>0</v>
      </c>
      <c r="K42" s="51" t="s">
        <v>170</v>
      </c>
      <c r="L42" s="52">
        <v>0</v>
      </c>
      <c r="M42" s="52">
        <v>21073.200000000001</v>
      </c>
      <c r="N42" s="65" t="s">
        <v>171</v>
      </c>
    </row>
    <row r="43" spans="1:14" ht="14.1" customHeight="1" thickBot="1" x14ac:dyDescent="0.3">
      <c r="A43" s="30" t="s">
        <v>15</v>
      </c>
      <c r="B43" s="31" t="s">
        <v>15</v>
      </c>
      <c r="C43" s="48"/>
      <c r="D43" s="48">
        <v>231</v>
      </c>
      <c r="E43" s="48"/>
      <c r="F43" s="64" t="s">
        <v>124</v>
      </c>
      <c r="G43" s="51" t="s">
        <v>39</v>
      </c>
      <c r="H43" s="51">
        <v>0</v>
      </c>
      <c r="I43" s="51" t="s">
        <v>168</v>
      </c>
      <c r="J43" s="51">
        <v>0</v>
      </c>
      <c r="K43" s="51" t="s">
        <v>170</v>
      </c>
      <c r="L43" s="52">
        <v>0</v>
      </c>
      <c r="M43" s="52">
        <v>8926.7999999999993</v>
      </c>
      <c r="N43" s="65" t="s">
        <v>171</v>
      </c>
    </row>
    <row r="44" spans="1:14" s="60" customFormat="1" ht="14.1" customHeight="1" thickBot="1" x14ac:dyDescent="0.25">
      <c r="A44" s="293" t="s">
        <v>29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5"/>
      <c r="L44" s="58">
        <f>SUM(L41:L43)</f>
        <v>30000</v>
      </c>
      <c r="M44" s="58">
        <f>SUM(M41:M43)</f>
        <v>30000</v>
      </c>
      <c r="N44" s="59"/>
    </row>
    <row r="45" spans="1:14" ht="9.9499999999999993" customHeight="1" x14ac:dyDescent="0.25">
      <c r="A45" s="61"/>
      <c r="B45" s="8"/>
      <c r="C45" s="8"/>
      <c r="D45" s="8"/>
    </row>
    <row r="46" spans="1:14" s="233" customFormat="1" ht="21" customHeight="1" thickBot="1" x14ac:dyDescent="0.4">
      <c r="A46" s="227" t="s">
        <v>140</v>
      </c>
      <c r="B46" s="228"/>
      <c r="C46" s="228"/>
      <c r="D46" s="228"/>
      <c r="E46" s="228"/>
      <c r="F46" s="228"/>
      <c r="G46" s="229"/>
      <c r="H46" s="229"/>
      <c r="I46" s="229"/>
      <c r="J46" s="229"/>
      <c r="K46" s="230"/>
      <c r="L46" s="231"/>
      <c r="M46" s="231"/>
      <c r="N46" s="232"/>
    </row>
    <row r="47" spans="1:14" s="60" customFormat="1" ht="14.1" customHeight="1" thickBot="1" x14ac:dyDescent="0.25">
      <c r="A47" s="234" t="s">
        <v>1</v>
      </c>
      <c r="B47" s="235" t="s">
        <v>2</v>
      </c>
      <c r="C47" s="235" t="s">
        <v>3</v>
      </c>
      <c r="D47" s="235" t="s">
        <v>4</v>
      </c>
      <c r="E47" s="235" t="s">
        <v>5</v>
      </c>
      <c r="F47" s="236" t="s">
        <v>6</v>
      </c>
      <c r="G47" s="237" t="s">
        <v>7</v>
      </c>
      <c r="H47" s="237" t="s">
        <v>8</v>
      </c>
      <c r="I47" s="237" t="s">
        <v>9</v>
      </c>
      <c r="J47" s="237" t="s">
        <v>10</v>
      </c>
      <c r="K47" s="237" t="s">
        <v>11</v>
      </c>
      <c r="L47" s="238" t="s">
        <v>12</v>
      </c>
      <c r="M47" s="238" t="s">
        <v>13</v>
      </c>
      <c r="N47" s="239" t="s">
        <v>14</v>
      </c>
    </row>
    <row r="48" spans="1:14" s="60" customFormat="1" ht="14.1" customHeight="1" x14ac:dyDescent="0.2">
      <c r="A48" s="240" t="s">
        <v>15</v>
      </c>
      <c r="B48" s="241" t="s">
        <v>15</v>
      </c>
      <c r="C48" s="242"/>
      <c r="D48" s="242" t="s">
        <v>27</v>
      </c>
      <c r="E48" s="243"/>
      <c r="F48" s="244" t="s">
        <v>16</v>
      </c>
      <c r="G48" s="245" t="s">
        <v>141</v>
      </c>
      <c r="H48" s="245" t="s">
        <v>28</v>
      </c>
      <c r="I48" s="245" t="s">
        <v>28</v>
      </c>
      <c r="J48" s="245" t="s">
        <v>28</v>
      </c>
      <c r="K48" s="245" t="s">
        <v>28</v>
      </c>
      <c r="L48" s="246">
        <v>2233280</v>
      </c>
      <c r="M48" s="246">
        <v>0</v>
      </c>
      <c r="N48" s="247" t="s">
        <v>142</v>
      </c>
    </row>
    <row r="49" spans="1:14" s="60" customFormat="1" ht="14.1" customHeight="1" x14ac:dyDescent="0.2">
      <c r="A49" s="240" t="s">
        <v>15</v>
      </c>
      <c r="B49" s="241" t="s">
        <v>15</v>
      </c>
      <c r="C49" s="242"/>
      <c r="D49" s="242" t="s">
        <v>27</v>
      </c>
      <c r="E49" s="243"/>
      <c r="F49" s="244" t="s">
        <v>16</v>
      </c>
      <c r="G49" s="245" t="s">
        <v>143</v>
      </c>
      <c r="H49" s="245" t="s">
        <v>28</v>
      </c>
      <c r="I49" s="245" t="s">
        <v>28</v>
      </c>
      <c r="J49" s="245" t="s">
        <v>28</v>
      </c>
      <c r="K49" s="245" t="s">
        <v>28</v>
      </c>
      <c r="L49" s="246">
        <v>20692.52</v>
      </c>
      <c r="M49" s="246">
        <v>0</v>
      </c>
      <c r="N49" s="247" t="s">
        <v>144</v>
      </c>
    </row>
    <row r="50" spans="1:14" s="60" customFormat="1" ht="14.1" customHeight="1" x14ac:dyDescent="0.2">
      <c r="A50" s="240" t="s">
        <v>15</v>
      </c>
      <c r="B50" s="241" t="s">
        <v>15</v>
      </c>
      <c r="C50" s="242"/>
      <c r="D50" s="242" t="s">
        <v>27</v>
      </c>
      <c r="E50" s="243"/>
      <c r="F50" s="244" t="s">
        <v>16</v>
      </c>
      <c r="G50" s="245" t="s">
        <v>145</v>
      </c>
      <c r="H50" s="245" t="s">
        <v>28</v>
      </c>
      <c r="I50" s="245" t="s">
        <v>28</v>
      </c>
      <c r="J50" s="245" t="s">
        <v>28</v>
      </c>
      <c r="K50" s="245" t="s">
        <v>28</v>
      </c>
      <c r="L50" s="246">
        <v>200000</v>
      </c>
      <c r="M50" s="246">
        <v>0</v>
      </c>
      <c r="N50" s="247" t="s">
        <v>146</v>
      </c>
    </row>
    <row r="51" spans="1:14" s="60" customFormat="1" ht="14.1" customHeight="1" x14ac:dyDescent="0.2">
      <c r="A51" s="240" t="s">
        <v>15</v>
      </c>
      <c r="B51" s="241" t="s">
        <v>15</v>
      </c>
      <c r="C51" s="242"/>
      <c r="D51" s="242" t="s">
        <v>27</v>
      </c>
      <c r="E51" s="243"/>
      <c r="F51" s="244" t="s">
        <v>38</v>
      </c>
      <c r="G51" s="245" t="s">
        <v>147</v>
      </c>
      <c r="H51" s="245" t="s">
        <v>28</v>
      </c>
      <c r="I51" s="245" t="s">
        <v>28</v>
      </c>
      <c r="J51" s="245" t="s">
        <v>28</v>
      </c>
      <c r="K51" s="245" t="s">
        <v>28</v>
      </c>
      <c r="L51" s="246">
        <v>23030</v>
      </c>
      <c r="M51" s="246">
        <v>0</v>
      </c>
      <c r="N51" s="247" t="s">
        <v>148</v>
      </c>
    </row>
    <row r="52" spans="1:14" s="60" customFormat="1" ht="14.1" customHeight="1" x14ac:dyDescent="0.2">
      <c r="A52" s="240" t="s">
        <v>15</v>
      </c>
      <c r="B52" s="241" t="s">
        <v>15</v>
      </c>
      <c r="C52" s="242"/>
      <c r="D52" s="242" t="s">
        <v>27</v>
      </c>
      <c r="E52" s="243"/>
      <c r="F52" s="244" t="s">
        <v>131</v>
      </c>
      <c r="G52" s="245" t="s">
        <v>149</v>
      </c>
      <c r="H52" s="245" t="s">
        <v>28</v>
      </c>
      <c r="I52" s="245" t="s">
        <v>28</v>
      </c>
      <c r="J52" s="245" t="s">
        <v>28</v>
      </c>
      <c r="K52" s="245" t="s">
        <v>28</v>
      </c>
      <c r="L52" s="246">
        <v>55000</v>
      </c>
      <c r="M52" s="246">
        <v>0</v>
      </c>
      <c r="N52" s="247" t="s">
        <v>150</v>
      </c>
    </row>
    <row r="53" spans="1:14" s="60" customFormat="1" ht="14.1" customHeight="1" x14ac:dyDescent="0.2">
      <c r="A53" s="240" t="s">
        <v>15</v>
      </c>
      <c r="B53" s="241" t="s">
        <v>15</v>
      </c>
      <c r="C53" s="242"/>
      <c r="D53" s="242" t="s">
        <v>27</v>
      </c>
      <c r="E53" s="243"/>
      <c r="F53" s="244" t="s">
        <v>134</v>
      </c>
      <c r="G53" s="245" t="s">
        <v>175</v>
      </c>
      <c r="H53" s="245" t="s">
        <v>28</v>
      </c>
      <c r="I53" s="245" t="s">
        <v>28</v>
      </c>
      <c r="J53" s="245" t="s">
        <v>176</v>
      </c>
      <c r="K53" s="249" t="s">
        <v>177</v>
      </c>
      <c r="L53" s="246">
        <v>35837</v>
      </c>
      <c r="M53" s="246">
        <v>0</v>
      </c>
      <c r="N53" s="247" t="s">
        <v>178</v>
      </c>
    </row>
    <row r="54" spans="1:14" s="60" customFormat="1" ht="14.1" customHeight="1" x14ac:dyDescent="0.2">
      <c r="A54" s="240" t="s">
        <v>15</v>
      </c>
      <c r="B54" s="241" t="s">
        <v>15</v>
      </c>
      <c r="C54" s="242"/>
      <c r="D54" s="242" t="s">
        <v>27</v>
      </c>
      <c r="E54" s="243"/>
      <c r="F54" s="244" t="s">
        <v>138</v>
      </c>
      <c r="G54" s="245" t="s">
        <v>151</v>
      </c>
      <c r="H54" s="245" t="s">
        <v>28</v>
      </c>
      <c r="I54" s="245" t="s">
        <v>28</v>
      </c>
      <c r="J54" s="245" t="s">
        <v>28</v>
      </c>
      <c r="K54" s="245" t="s">
        <v>28</v>
      </c>
      <c r="L54" s="246">
        <v>5000</v>
      </c>
      <c r="M54" s="246">
        <v>0</v>
      </c>
      <c r="N54" s="247" t="s">
        <v>152</v>
      </c>
    </row>
    <row r="55" spans="1:14" s="60" customFormat="1" ht="14.1" customHeight="1" thickBot="1" x14ac:dyDescent="0.25">
      <c r="A55" s="240" t="s">
        <v>15</v>
      </c>
      <c r="B55" s="241" t="s">
        <v>15</v>
      </c>
      <c r="C55" s="242"/>
      <c r="D55" s="242" t="s">
        <v>27</v>
      </c>
      <c r="E55" s="243"/>
      <c r="F55" s="244" t="s">
        <v>30</v>
      </c>
      <c r="G55" s="245" t="s">
        <v>153</v>
      </c>
      <c r="H55" s="245" t="s">
        <v>28</v>
      </c>
      <c r="I55" s="245" t="s">
        <v>28</v>
      </c>
      <c r="J55" s="245" t="s">
        <v>28</v>
      </c>
      <c r="K55" s="245" t="s">
        <v>28</v>
      </c>
      <c r="L55" s="246">
        <v>89600</v>
      </c>
      <c r="M55" s="246">
        <v>0</v>
      </c>
      <c r="N55" s="247" t="s">
        <v>154</v>
      </c>
    </row>
    <row r="56" spans="1:14" s="60" customFormat="1" ht="14.1" customHeight="1" thickBot="1" x14ac:dyDescent="0.25">
      <c r="A56" s="292" t="s">
        <v>29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58">
        <f>SUM(L48:L55)</f>
        <v>2662439.52</v>
      </c>
      <c r="M56" s="58"/>
      <c r="N56" s="59"/>
    </row>
    <row r="57" spans="1:14" ht="5.25" customHeight="1" x14ac:dyDescent="0.25">
      <c r="A57" s="61"/>
      <c r="B57" s="8"/>
      <c r="C57" s="8"/>
      <c r="D57" s="8"/>
    </row>
    <row r="58" spans="1:14" ht="14.1" customHeight="1" x14ac:dyDescent="0.25">
      <c r="A58" s="61"/>
      <c r="B58" s="8"/>
      <c r="C58" s="8"/>
      <c r="D58" s="8"/>
    </row>
    <row r="59" spans="1:14" ht="21.75" thickBot="1" x14ac:dyDescent="0.3">
      <c r="A59" s="7" t="s">
        <v>224</v>
      </c>
      <c r="B59" s="8"/>
      <c r="C59" s="8"/>
      <c r="D59" s="8"/>
    </row>
    <row r="60" spans="1:14" s="72" customFormat="1" ht="15.75" thickBot="1" x14ac:dyDescent="0.3">
      <c r="A60" s="256" t="s">
        <v>1</v>
      </c>
      <c r="B60" s="67" t="s">
        <v>2</v>
      </c>
      <c r="C60" s="67" t="s">
        <v>3</v>
      </c>
      <c r="D60" s="67" t="s">
        <v>4</v>
      </c>
      <c r="E60" s="67" t="s">
        <v>5</v>
      </c>
      <c r="F60" s="68" t="s">
        <v>6</v>
      </c>
      <c r="G60" s="69" t="s">
        <v>7</v>
      </c>
      <c r="H60" s="69" t="s">
        <v>8</v>
      </c>
      <c r="I60" s="69" t="s">
        <v>9</v>
      </c>
      <c r="J60" s="69" t="s">
        <v>10</v>
      </c>
      <c r="K60" s="69" t="s">
        <v>11</v>
      </c>
      <c r="L60" s="70" t="s">
        <v>12</v>
      </c>
      <c r="M60" s="70" t="s">
        <v>13</v>
      </c>
      <c r="N60" s="71" t="s">
        <v>14</v>
      </c>
    </row>
    <row r="61" spans="1:14" ht="14.1" customHeight="1" thickBot="1" x14ac:dyDescent="0.3">
      <c r="A61" s="257" t="s">
        <v>15</v>
      </c>
      <c r="B61" s="258" t="s">
        <v>15</v>
      </c>
      <c r="C61" s="259"/>
      <c r="D61" s="259" t="s">
        <v>27</v>
      </c>
      <c r="E61" s="259"/>
      <c r="F61" s="260" t="s">
        <v>16</v>
      </c>
      <c r="G61" s="261" t="s">
        <v>222</v>
      </c>
      <c r="H61" s="261" t="s">
        <v>28</v>
      </c>
      <c r="I61" s="261" t="s">
        <v>28</v>
      </c>
      <c r="J61" s="261" t="s">
        <v>28</v>
      </c>
      <c r="K61" s="261" t="s">
        <v>28</v>
      </c>
      <c r="L61" s="262">
        <v>2000000</v>
      </c>
      <c r="M61" s="262">
        <v>0</v>
      </c>
      <c r="N61" s="263" t="s">
        <v>225</v>
      </c>
    </row>
    <row r="62" spans="1:14" s="60" customFormat="1" ht="14.1" customHeight="1" thickBot="1" x14ac:dyDescent="0.25">
      <c r="A62" s="292" t="s">
        <v>29</v>
      </c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58">
        <f>SUM(L61)</f>
        <v>2000000</v>
      </c>
      <c r="M62" s="58">
        <f>SUM(M61)</f>
        <v>0</v>
      </c>
      <c r="N62" s="59"/>
    </row>
    <row r="63" spans="1:14" ht="14.1" customHeight="1" x14ac:dyDescent="0.25">
      <c r="A63" s="61"/>
      <c r="B63" s="8"/>
      <c r="C63" s="8"/>
      <c r="D63" s="8"/>
    </row>
    <row r="64" spans="1:14" ht="14.1" customHeight="1" x14ac:dyDescent="0.25">
      <c r="A64" s="61"/>
      <c r="B64" s="8"/>
      <c r="C64" s="8"/>
      <c r="D64" s="8"/>
    </row>
    <row r="65" spans="1:14" ht="14.1" customHeight="1" x14ac:dyDescent="0.25">
      <c r="A65" s="61"/>
      <c r="B65" s="8"/>
      <c r="C65" s="8"/>
      <c r="D65" s="8"/>
    </row>
    <row r="66" spans="1:14" ht="14.1" customHeight="1" x14ac:dyDescent="0.25">
      <c r="A66" s="61"/>
      <c r="B66" s="8"/>
      <c r="C66" s="8"/>
      <c r="D66" s="8"/>
    </row>
    <row r="67" spans="1:14" ht="14.1" customHeight="1" x14ac:dyDescent="0.25">
      <c r="A67" s="61"/>
      <c r="B67" s="8"/>
      <c r="C67" s="8"/>
      <c r="D67" s="8"/>
    </row>
    <row r="68" spans="1:14" ht="14.1" customHeight="1" x14ac:dyDescent="0.25">
      <c r="A68" s="61"/>
      <c r="B68" s="8"/>
      <c r="C68" s="8"/>
      <c r="D68" s="8"/>
    </row>
    <row r="69" spans="1:14" ht="14.1" customHeight="1" x14ac:dyDescent="0.25">
      <c r="A69" s="61"/>
      <c r="B69" s="8"/>
      <c r="C69" s="8"/>
      <c r="D69" s="8"/>
    </row>
    <row r="70" spans="1:14" ht="14.1" customHeight="1" x14ac:dyDescent="0.25">
      <c r="A70" s="61"/>
      <c r="B70" s="8"/>
      <c r="C70" s="8"/>
      <c r="D70" s="8"/>
    </row>
    <row r="71" spans="1:14" ht="14.1" customHeight="1" x14ac:dyDescent="0.25">
      <c r="A71" s="61"/>
      <c r="B71" s="8"/>
      <c r="C71" s="8"/>
      <c r="D71" s="8"/>
    </row>
    <row r="72" spans="1:14" ht="14.1" customHeight="1" x14ac:dyDescent="0.25">
      <c r="A72" s="61"/>
      <c r="B72" s="8"/>
      <c r="C72" s="8"/>
      <c r="D72" s="8"/>
    </row>
    <row r="73" spans="1:14" ht="14.1" customHeight="1" x14ac:dyDescent="0.25">
      <c r="A73" s="61"/>
      <c r="B73" s="8"/>
      <c r="C73" s="8"/>
      <c r="D73" s="8"/>
    </row>
    <row r="74" spans="1:14" ht="14.1" customHeight="1" x14ac:dyDescent="0.25">
      <c r="A74" s="61"/>
      <c r="B74" s="8"/>
      <c r="C74" s="8"/>
      <c r="D74" s="8"/>
    </row>
    <row r="75" spans="1:14" ht="21.75" thickBot="1" x14ac:dyDescent="0.3">
      <c r="A75" s="7" t="s">
        <v>223</v>
      </c>
      <c r="B75" s="8"/>
      <c r="C75" s="8"/>
      <c r="D75" s="8"/>
    </row>
    <row r="76" spans="1:14" s="72" customFormat="1" ht="15.75" thickBot="1" x14ac:dyDescent="0.3">
      <c r="A76" s="15" t="s">
        <v>1</v>
      </c>
      <c r="B76" s="16" t="s">
        <v>2</v>
      </c>
      <c r="C76" s="67" t="s">
        <v>3</v>
      </c>
      <c r="D76" s="67" t="s">
        <v>4</v>
      </c>
      <c r="E76" s="67" t="s">
        <v>5</v>
      </c>
      <c r="F76" s="68" t="s">
        <v>6</v>
      </c>
      <c r="G76" s="69" t="s">
        <v>7</v>
      </c>
      <c r="H76" s="69" t="s">
        <v>8</v>
      </c>
      <c r="I76" s="69" t="s">
        <v>9</v>
      </c>
      <c r="J76" s="69" t="s">
        <v>10</v>
      </c>
      <c r="K76" s="69" t="s">
        <v>11</v>
      </c>
      <c r="L76" s="70" t="s">
        <v>12</v>
      </c>
      <c r="M76" s="70" t="s">
        <v>13</v>
      </c>
      <c r="N76" s="71" t="s">
        <v>14</v>
      </c>
    </row>
    <row r="77" spans="1:14" ht="14.1" customHeight="1" x14ac:dyDescent="0.25">
      <c r="A77" s="73" t="s">
        <v>15</v>
      </c>
      <c r="B77" s="74" t="s">
        <v>15</v>
      </c>
      <c r="C77" s="75"/>
      <c r="D77" s="75" t="s">
        <v>27</v>
      </c>
      <c r="E77" s="75"/>
      <c r="F77" s="76" t="s">
        <v>34</v>
      </c>
      <c r="G77" s="77" t="s">
        <v>35</v>
      </c>
      <c r="H77" s="77" t="s">
        <v>28</v>
      </c>
      <c r="I77" s="77" t="s">
        <v>28</v>
      </c>
      <c r="J77" s="77" t="s">
        <v>28</v>
      </c>
      <c r="K77" s="77" t="s">
        <v>28</v>
      </c>
      <c r="L77" s="78">
        <v>0</v>
      </c>
      <c r="M77" s="79">
        <v>486797.34</v>
      </c>
      <c r="N77" s="80" t="s">
        <v>36</v>
      </c>
    </row>
    <row r="78" spans="1:14" ht="14.1" customHeight="1" x14ac:dyDescent="0.25">
      <c r="A78" s="81" t="s">
        <v>15</v>
      </c>
      <c r="B78" s="82" t="s">
        <v>15</v>
      </c>
      <c r="C78" s="255"/>
      <c r="D78" s="264" t="s">
        <v>27</v>
      </c>
      <c r="E78" s="264"/>
      <c r="F78" s="265" t="s">
        <v>37</v>
      </c>
      <c r="G78" s="266" t="s">
        <v>33</v>
      </c>
      <c r="H78" s="266" t="s">
        <v>28</v>
      </c>
      <c r="I78" s="266" t="s">
        <v>28</v>
      </c>
      <c r="J78" s="266" t="s">
        <v>28</v>
      </c>
      <c r="K78" s="266" t="s">
        <v>28</v>
      </c>
      <c r="L78" s="267">
        <v>0</v>
      </c>
      <c r="M78" s="268">
        <v>750000</v>
      </c>
      <c r="N78" s="269" t="s">
        <v>192</v>
      </c>
    </row>
    <row r="79" spans="1:14" ht="14.1" customHeight="1" x14ac:dyDescent="0.25">
      <c r="A79" s="81" t="s">
        <v>15</v>
      </c>
      <c r="B79" s="82" t="s">
        <v>15</v>
      </c>
      <c r="C79" s="83"/>
      <c r="D79" s="270" t="s">
        <v>27</v>
      </c>
      <c r="E79" s="270"/>
      <c r="F79" s="271" t="s">
        <v>124</v>
      </c>
      <c r="G79" s="272" t="s">
        <v>31</v>
      </c>
      <c r="H79" s="273" t="s">
        <v>28</v>
      </c>
      <c r="I79" s="273" t="s">
        <v>28</v>
      </c>
      <c r="J79" s="273" t="s">
        <v>28</v>
      </c>
      <c r="K79" s="273" t="s">
        <v>28</v>
      </c>
      <c r="L79" s="274">
        <v>0</v>
      </c>
      <c r="M79" s="275">
        <v>2400</v>
      </c>
      <c r="N79" s="248" t="s">
        <v>159</v>
      </c>
    </row>
    <row r="80" spans="1:14" ht="14.1" customHeight="1" x14ac:dyDescent="0.25">
      <c r="A80" s="84" t="s">
        <v>15</v>
      </c>
      <c r="B80" s="85" t="s">
        <v>15</v>
      </c>
      <c r="C80" s="83"/>
      <c r="D80" s="270" t="s">
        <v>27</v>
      </c>
      <c r="E80" s="270"/>
      <c r="F80" s="271" t="s">
        <v>124</v>
      </c>
      <c r="G80" s="272" t="s">
        <v>126</v>
      </c>
      <c r="H80" s="273" t="s">
        <v>28</v>
      </c>
      <c r="I80" s="273" t="s">
        <v>28</v>
      </c>
      <c r="J80" s="273" t="s">
        <v>28</v>
      </c>
      <c r="K80" s="273" t="s">
        <v>28</v>
      </c>
      <c r="L80" s="274">
        <v>0</v>
      </c>
      <c r="M80" s="275">
        <v>6000</v>
      </c>
      <c r="N80" s="248" t="s">
        <v>127</v>
      </c>
    </row>
    <row r="81" spans="1:14" ht="14.1" customHeight="1" x14ac:dyDescent="0.25">
      <c r="A81" s="81" t="s">
        <v>15</v>
      </c>
      <c r="B81" s="82" t="s">
        <v>15</v>
      </c>
      <c r="C81" s="83"/>
      <c r="D81" s="270" t="s">
        <v>27</v>
      </c>
      <c r="E81" s="276"/>
      <c r="F81" s="277" t="s">
        <v>38</v>
      </c>
      <c r="G81" s="278" t="s">
        <v>39</v>
      </c>
      <c r="H81" s="279" t="s">
        <v>28</v>
      </c>
      <c r="I81" s="279" t="s">
        <v>28</v>
      </c>
      <c r="J81" s="279" t="s">
        <v>28</v>
      </c>
      <c r="K81" s="279" t="s">
        <v>28</v>
      </c>
      <c r="L81" s="280">
        <v>0</v>
      </c>
      <c r="M81" s="281">
        <v>30000</v>
      </c>
      <c r="N81" s="248" t="s">
        <v>193</v>
      </c>
    </row>
    <row r="82" spans="1:14" ht="14.1" customHeight="1" x14ac:dyDescent="0.25">
      <c r="A82" s="81" t="s">
        <v>15</v>
      </c>
      <c r="B82" s="82" t="s">
        <v>15</v>
      </c>
      <c r="C82" s="83"/>
      <c r="D82" s="270" t="s">
        <v>27</v>
      </c>
      <c r="E82" s="276"/>
      <c r="F82" s="277" t="s">
        <v>38</v>
      </c>
      <c r="G82" s="278" t="s">
        <v>128</v>
      </c>
      <c r="H82" s="279" t="s">
        <v>28</v>
      </c>
      <c r="I82" s="279" t="s">
        <v>28</v>
      </c>
      <c r="J82" s="279" t="s">
        <v>28</v>
      </c>
      <c r="K82" s="279" t="s">
        <v>28</v>
      </c>
      <c r="L82" s="280">
        <v>0</v>
      </c>
      <c r="M82" s="281">
        <v>1000</v>
      </c>
      <c r="N82" s="248" t="s">
        <v>129</v>
      </c>
    </row>
    <row r="83" spans="1:14" ht="14.1" customHeight="1" x14ac:dyDescent="0.25">
      <c r="A83" s="84" t="s">
        <v>15</v>
      </c>
      <c r="B83" s="85" t="s">
        <v>15</v>
      </c>
      <c r="C83" s="83"/>
      <c r="D83" s="270" t="s">
        <v>27</v>
      </c>
      <c r="E83" s="276"/>
      <c r="F83" s="277" t="s">
        <v>38</v>
      </c>
      <c r="G83" s="278" t="s">
        <v>133</v>
      </c>
      <c r="H83" s="279" t="s">
        <v>28</v>
      </c>
      <c r="I83" s="279" t="s">
        <v>28</v>
      </c>
      <c r="J83" s="279" t="s">
        <v>28</v>
      </c>
      <c r="K83" s="279" t="s">
        <v>28</v>
      </c>
      <c r="L83" s="280">
        <v>0</v>
      </c>
      <c r="M83" s="281">
        <v>9000</v>
      </c>
      <c r="N83" s="248" t="s">
        <v>194</v>
      </c>
    </row>
    <row r="84" spans="1:14" ht="14.1" customHeight="1" x14ac:dyDescent="0.25">
      <c r="A84" s="81" t="s">
        <v>15</v>
      </c>
      <c r="B84" s="82" t="s">
        <v>15</v>
      </c>
      <c r="C84" s="83"/>
      <c r="D84" s="270" t="s">
        <v>27</v>
      </c>
      <c r="E84" s="276"/>
      <c r="F84" s="277" t="s">
        <v>38</v>
      </c>
      <c r="G84" s="278" t="s">
        <v>32</v>
      </c>
      <c r="H84" s="279" t="s">
        <v>28</v>
      </c>
      <c r="I84" s="279" t="s">
        <v>28</v>
      </c>
      <c r="J84" s="279" t="s">
        <v>28</v>
      </c>
      <c r="K84" s="279" t="s">
        <v>28</v>
      </c>
      <c r="L84" s="280">
        <v>0</v>
      </c>
      <c r="M84" s="281">
        <v>10000</v>
      </c>
      <c r="N84" s="248" t="s">
        <v>130</v>
      </c>
    </row>
    <row r="85" spans="1:14" ht="14.1" customHeight="1" x14ac:dyDescent="0.25">
      <c r="A85" s="81" t="s">
        <v>15</v>
      </c>
      <c r="B85" s="82" t="s">
        <v>15</v>
      </c>
      <c r="C85" s="83"/>
      <c r="D85" s="270" t="s">
        <v>27</v>
      </c>
      <c r="E85" s="276"/>
      <c r="F85" s="277" t="s">
        <v>195</v>
      </c>
      <c r="G85" s="278" t="s">
        <v>39</v>
      </c>
      <c r="H85" s="279" t="s">
        <v>28</v>
      </c>
      <c r="I85" s="279" t="s">
        <v>28</v>
      </c>
      <c r="J85" s="279" t="s">
        <v>28</v>
      </c>
      <c r="K85" s="279" t="s">
        <v>28</v>
      </c>
      <c r="L85" s="280">
        <v>0</v>
      </c>
      <c r="M85" s="281">
        <v>50000</v>
      </c>
      <c r="N85" s="248" t="s">
        <v>196</v>
      </c>
    </row>
    <row r="86" spans="1:14" ht="14.1" customHeight="1" x14ac:dyDescent="0.25">
      <c r="A86" s="84" t="s">
        <v>15</v>
      </c>
      <c r="B86" s="85" t="s">
        <v>15</v>
      </c>
      <c r="C86" s="83"/>
      <c r="D86" s="270" t="s">
        <v>27</v>
      </c>
      <c r="E86" s="276"/>
      <c r="F86" s="277" t="s">
        <v>195</v>
      </c>
      <c r="G86" s="278" t="s">
        <v>33</v>
      </c>
      <c r="H86" s="279" t="s">
        <v>28</v>
      </c>
      <c r="I86" s="279" t="s">
        <v>28</v>
      </c>
      <c r="J86" s="279" t="s">
        <v>28</v>
      </c>
      <c r="K86" s="279" t="s">
        <v>28</v>
      </c>
      <c r="L86" s="280">
        <v>0</v>
      </c>
      <c r="M86" s="281">
        <v>100000</v>
      </c>
      <c r="N86" s="248" t="s">
        <v>197</v>
      </c>
    </row>
    <row r="87" spans="1:14" ht="14.1" customHeight="1" x14ac:dyDescent="0.25">
      <c r="A87" s="81" t="s">
        <v>15</v>
      </c>
      <c r="B87" s="82" t="s">
        <v>15</v>
      </c>
      <c r="C87" s="83"/>
      <c r="D87" s="270" t="s">
        <v>27</v>
      </c>
      <c r="E87" s="276"/>
      <c r="F87" s="277" t="s">
        <v>195</v>
      </c>
      <c r="G87" s="278" t="s">
        <v>200</v>
      </c>
      <c r="H87" s="279" t="s">
        <v>28</v>
      </c>
      <c r="I87" s="279" t="s">
        <v>28</v>
      </c>
      <c r="J87" s="279" t="s">
        <v>28</v>
      </c>
      <c r="K87" s="279" t="s">
        <v>28</v>
      </c>
      <c r="L87" s="280">
        <v>0</v>
      </c>
      <c r="M87" s="281">
        <v>-1000000</v>
      </c>
      <c r="N87" s="248" t="s">
        <v>198</v>
      </c>
    </row>
    <row r="88" spans="1:14" ht="14.1" customHeight="1" x14ac:dyDescent="0.25">
      <c r="A88" s="81" t="s">
        <v>15</v>
      </c>
      <c r="B88" s="82" t="s">
        <v>15</v>
      </c>
      <c r="C88" s="83"/>
      <c r="D88" s="270" t="s">
        <v>27</v>
      </c>
      <c r="E88" s="276"/>
      <c r="F88" s="277" t="s">
        <v>195</v>
      </c>
      <c r="G88" s="278" t="s">
        <v>42</v>
      </c>
      <c r="H88" s="279" t="s">
        <v>28</v>
      </c>
      <c r="I88" s="279" t="s">
        <v>28</v>
      </c>
      <c r="J88" s="279" t="s">
        <v>28</v>
      </c>
      <c r="K88" s="279" t="s">
        <v>28</v>
      </c>
      <c r="L88" s="280">
        <v>0</v>
      </c>
      <c r="M88" s="281">
        <v>1000000</v>
      </c>
      <c r="N88" s="248" t="s">
        <v>199</v>
      </c>
    </row>
    <row r="89" spans="1:14" ht="14.1" customHeight="1" x14ac:dyDescent="0.25">
      <c r="A89" s="84" t="s">
        <v>15</v>
      </c>
      <c r="B89" s="85" t="s">
        <v>15</v>
      </c>
      <c r="C89" s="83"/>
      <c r="D89" s="270" t="s">
        <v>27</v>
      </c>
      <c r="E89" s="276"/>
      <c r="F89" s="277" t="s">
        <v>201</v>
      </c>
      <c r="G89" s="278" t="s">
        <v>202</v>
      </c>
      <c r="H89" s="279" t="s">
        <v>28</v>
      </c>
      <c r="I89" s="279" t="s">
        <v>28</v>
      </c>
      <c r="J89" s="279" t="s">
        <v>28</v>
      </c>
      <c r="K89" s="279" t="s">
        <v>28</v>
      </c>
      <c r="L89" s="280">
        <v>0</v>
      </c>
      <c r="M89" s="281">
        <v>200</v>
      </c>
      <c r="N89" s="248" t="s">
        <v>203</v>
      </c>
    </row>
    <row r="90" spans="1:14" ht="14.1" customHeight="1" x14ac:dyDescent="0.25">
      <c r="A90" s="81" t="s">
        <v>15</v>
      </c>
      <c r="B90" s="82" t="s">
        <v>15</v>
      </c>
      <c r="C90" s="83"/>
      <c r="D90" s="270" t="s">
        <v>27</v>
      </c>
      <c r="E90" s="276"/>
      <c r="F90" s="277" t="s">
        <v>131</v>
      </c>
      <c r="G90" s="278" t="s">
        <v>125</v>
      </c>
      <c r="H90" s="279" t="s">
        <v>28</v>
      </c>
      <c r="I90" s="279" t="s">
        <v>28</v>
      </c>
      <c r="J90" s="279" t="s">
        <v>28</v>
      </c>
      <c r="K90" s="279" t="s">
        <v>28</v>
      </c>
      <c r="L90" s="280">
        <v>0</v>
      </c>
      <c r="M90" s="281">
        <v>115190</v>
      </c>
      <c r="N90" s="248" t="s">
        <v>204</v>
      </c>
    </row>
    <row r="91" spans="1:14" ht="14.1" customHeight="1" x14ac:dyDescent="0.25">
      <c r="A91" s="81" t="s">
        <v>15</v>
      </c>
      <c r="B91" s="82" t="s">
        <v>15</v>
      </c>
      <c r="C91" s="83"/>
      <c r="D91" s="270" t="s">
        <v>27</v>
      </c>
      <c r="E91" s="276"/>
      <c r="F91" s="277" t="s">
        <v>131</v>
      </c>
      <c r="G91" s="278" t="s">
        <v>133</v>
      </c>
      <c r="H91" s="279" t="s">
        <v>28</v>
      </c>
      <c r="I91" s="279" t="s">
        <v>28</v>
      </c>
      <c r="J91" s="279" t="s">
        <v>28</v>
      </c>
      <c r="K91" s="279" t="s">
        <v>28</v>
      </c>
      <c r="L91" s="280">
        <v>0</v>
      </c>
      <c r="M91" s="281">
        <v>50000</v>
      </c>
      <c r="N91" s="248" t="s">
        <v>205</v>
      </c>
    </row>
    <row r="92" spans="1:14" ht="14.1" customHeight="1" x14ac:dyDescent="0.25">
      <c r="A92" s="84" t="s">
        <v>15</v>
      </c>
      <c r="B92" s="85" t="s">
        <v>15</v>
      </c>
      <c r="C92" s="83"/>
      <c r="D92" s="270" t="s">
        <v>27</v>
      </c>
      <c r="E92" s="276"/>
      <c r="F92" s="277" t="s">
        <v>131</v>
      </c>
      <c r="G92" s="278" t="s">
        <v>41</v>
      </c>
      <c r="H92" s="279" t="s">
        <v>28</v>
      </c>
      <c r="I92" s="279" t="s">
        <v>28</v>
      </c>
      <c r="J92" s="279" t="s">
        <v>28</v>
      </c>
      <c r="K92" s="279" t="s">
        <v>28</v>
      </c>
      <c r="L92" s="280">
        <v>0</v>
      </c>
      <c r="M92" s="281">
        <v>20000</v>
      </c>
      <c r="N92" s="248" t="s">
        <v>206</v>
      </c>
    </row>
    <row r="93" spans="1:14" ht="14.1" customHeight="1" x14ac:dyDescent="0.25">
      <c r="A93" s="81" t="s">
        <v>15</v>
      </c>
      <c r="B93" s="82" t="s">
        <v>15</v>
      </c>
      <c r="C93" s="83"/>
      <c r="D93" s="270" t="s">
        <v>27</v>
      </c>
      <c r="E93" s="276"/>
      <c r="F93" s="277" t="s">
        <v>207</v>
      </c>
      <c r="G93" s="278" t="s">
        <v>39</v>
      </c>
      <c r="H93" s="279" t="s">
        <v>28</v>
      </c>
      <c r="I93" s="279" t="s">
        <v>28</v>
      </c>
      <c r="J93" s="279" t="s">
        <v>28</v>
      </c>
      <c r="K93" s="279" t="s">
        <v>28</v>
      </c>
      <c r="L93" s="280">
        <v>0</v>
      </c>
      <c r="M93" s="281">
        <v>2000</v>
      </c>
      <c r="N93" s="248" t="s">
        <v>208</v>
      </c>
    </row>
    <row r="94" spans="1:14" ht="14.1" customHeight="1" x14ac:dyDescent="0.25">
      <c r="A94" s="81" t="s">
        <v>15</v>
      </c>
      <c r="B94" s="82" t="s">
        <v>15</v>
      </c>
      <c r="C94" s="83"/>
      <c r="D94" s="270" t="s">
        <v>27</v>
      </c>
      <c r="E94" s="276"/>
      <c r="F94" s="277" t="s">
        <v>40</v>
      </c>
      <c r="G94" s="279" t="s">
        <v>39</v>
      </c>
      <c r="H94" s="279" t="s">
        <v>28</v>
      </c>
      <c r="I94" s="279" t="s">
        <v>28</v>
      </c>
      <c r="J94" s="279" t="s">
        <v>28</v>
      </c>
      <c r="K94" s="279" t="s">
        <v>28</v>
      </c>
      <c r="L94" s="280">
        <v>0</v>
      </c>
      <c r="M94" s="280">
        <v>400000</v>
      </c>
      <c r="N94" s="222" t="s">
        <v>132</v>
      </c>
    </row>
    <row r="95" spans="1:14" ht="14.1" customHeight="1" x14ac:dyDescent="0.25">
      <c r="A95" s="84" t="s">
        <v>15</v>
      </c>
      <c r="B95" s="85" t="s">
        <v>15</v>
      </c>
      <c r="C95" s="83"/>
      <c r="D95" s="270" t="s">
        <v>27</v>
      </c>
      <c r="E95" s="276"/>
      <c r="F95" s="277" t="s">
        <v>40</v>
      </c>
      <c r="G95" s="279" t="s">
        <v>128</v>
      </c>
      <c r="H95" s="279" t="s">
        <v>28</v>
      </c>
      <c r="I95" s="279" t="s">
        <v>28</v>
      </c>
      <c r="J95" s="279" t="s">
        <v>28</v>
      </c>
      <c r="K95" s="279" t="s">
        <v>28</v>
      </c>
      <c r="L95" s="280">
        <v>0</v>
      </c>
      <c r="M95" s="280">
        <v>200</v>
      </c>
      <c r="N95" s="222" t="s">
        <v>209</v>
      </c>
    </row>
    <row r="96" spans="1:14" ht="14.1" customHeight="1" x14ac:dyDescent="0.25">
      <c r="A96" s="81" t="s">
        <v>15</v>
      </c>
      <c r="B96" s="82" t="s">
        <v>15</v>
      </c>
      <c r="C96" s="83"/>
      <c r="D96" s="270" t="s">
        <v>27</v>
      </c>
      <c r="E96" s="276"/>
      <c r="F96" s="277" t="s">
        <v>40</v>
      </c>
      <c r="G96" s="279" t="s">
        <v>133</v>
      </c>
      <c r="H96" s="279" t="s">
        <v>28</v>
      </c>
      <c r="I96" s="279" t="s">
        <v>28</v>
      </c>
      <c r="J96" s="279" t="s">
        <v>28</v>
      </c>
      <c r="K96" s="279" t="s">
        <v>28</v>
      </c>
      <c r="L96" s="280">
        <v>0</v>
      </c>
      <c r="M96" s="280">
        <v>5000</v>
      </c>
      <c r="N96" s="222" t="s">
        <v>210</v>
      </c>
    </row>
    <row r="97" spans="1:14" ht="14.1" customHeight="1" x14ac:dyDescent="0.25">
      <c r="A97" s="81" t="s">
        <v>15</v>
      </c>
      <c r="B97" s="82" t="s">
        <v>15</v>
      </c>
      <c r="C97" s="83"/>
      <c r="D97" s="270" t="s">
        <v>27</v>
      </c>
      <c r="E97" s="276"/>
      <c r="F97" s="277" t="s">
        <v>135</v>
      </c>
      <c r="G97" s="279" t="s">
        <v>39</v>
      </c>
      <c r="H97" s="279" t="s">
        <v>28</v>
      </c>
      <c r="I97" s="279" t="s">
        <v>28</v>
      </c>
      <c r="J97" s="279" t="s">
        <v>28</v>
      </c>
      <c r="K97" s="279" t="s">
        <v>28</v>
      </c>
      <c r="L97" s="280">
        <v>0</v>
      </c>
      <c r="M97" s="280">
        <v>100000</v>
      </c>
      <c r="N97" s="222" t="s">
        <v>211</v>
      </c>
    </row>
    <row r="98" spans="1:14" ht="14.1" customHeight="1" x14ac:dyDescent="0.25">
      <c r="A98" s="84" t="s">
        <v>15</v>
      </c>
      <c r="B98" s="85" t="s">
        <v>15</v>
      </c>
      <c r="C98" s="83"/>
      <c r="D98" s="270" t="s">
        <v>27</v>
      </c>
      <c r="E98" s="276"/>
      <c r="F98" s="277" t="s">
        <v>135</v>
      </c>
      <c r="G98" s="279" t="s">
        <v>33</v>
      </c>
      <c r="H98" s="279" t="s">
        <v>28</v>
      </c>
      <c r="I98" s="279" t="s">
        <v>28</v>
      </c>
      <c r="J98" s="279" t="s">
        <v>28</v>
      </c>
      <c r="K98" s="279" t="s">
        <v>28</v>
      </c>
      <c r="L98" s="280">
        <v>0</v>
      </c>
      <c r="M98" s="280">
        <v>250000</v>
      </c>
      <c r="N98" s="222" t="s">
        <v>212</v>
      </c>
    </row>
    <row r="99" spans="1:14" ht="14.1" customHeight="1" x14ac:dyDescent="0.25">
      <c r="A99" s="81" t="s">
        <v>15</v>
      </c>
      <c r="B99" s="82" t="s">
        <v>15</v>
      </c>
      <c r="C99" s="83"/>
      <c r="D99" s="270" t="s">
        <v>27</v>
      </c>
      <c r="E99" s="276"/>
      <c r="F99" s="277" t="s">
        <v>136</v>
      </c>
      <c r="G99" s="279" t="s">
        <v>39</v>
      </c>
      <c r="H99" s="279" t="s">
        <v>28</v>
      </c>
      <c r="I99" s="279" t="s">
        <v>28</v>
      </c>
      <c r="J99" s="279" t="s">
        <v>28</v>
      </c>
      <c r="K99" s="279" t="s">
        <v>28</v>
      </c>
      <c r="L99" s="280">
        <v>0</v>
      </c>
      <c r="M99" s="280">
        <v>20000</v>
      </c>
      <c r="N99" s="222" t="s">
        <v>137</v>
      </c>
    </row>
    <row r="100" spans="1:14" ht="14.1" customHeight="1" x14ac:dyDescent="0.25">
      <c r="A100" s="81" t="s">
        <v>15</v>
      </c>
      <c r="B100" s="82" t="s">
        <v>15</v>
      </c>
      <c r="C100" s="83"/>
      <c r="D100" s="270" t="s">
        <v>27</v>
      </c>
      <c r="E100" s="276"/>
      <c r="F100" s="277" t="s">
        <v>30</v>
      </c>
      <c r="G100" s="279" t="s">
        <v>39</v>
      </c>
      <c r="H100" s="279" t="s">
        <v>28</v>
      </c>
      <c r="I100" s="279" t="s">
        <v>28</v>
      </c>
      <c r="J100" s="279" t="s">
        <v>28</v>
      </c>
      <c r="K100" s="279" t="s">
        <v>28</v>
      </c>
      <c r="L100" s="280">
        <v>0</v>
      </c>
      <c r="M100" s="280">
        <v>5000</v>
      </c>
      <c r="N100" s="222" t="s">
        <v>213</v>
      </c>
    </row>
    <row r="101" spans="1:14" ht="14.1" customHeight="1" x14ac:dyDescent="0.25">
      <c r="A101" s="84" t="s">
        <v>15</v>
      </c>
      <c r="B101" s="85" t="s">
        <v>15</v>
      </c>
      <c r="C101" s="83"/>
      <c r="D101" s="270" t="s">
        <v>27</v>
      </c>
      <c r="E101" s="276"/>
      <c r="F101" s="277" t="s">
        <v>30</v>
      </c>
      <c r="G101" s="279" t="s">
        <v>126</v>
      </c>
      <c r="H101" s="279" t="s">
        <v>28</v>
      </c>
      <c r="I101" s="279" t="s">
        <v>28</v>
      </c>
      <c r="J101" s="279" t="s">
        <v>28</v>
      </c>
      <c r="K101" s="279" t="s">
        <v>28</v>
      </c>
      <c r="L101" s="280">
        <v>0</v>
      </c>
      <c r="M101" s="280">
        <v>178</v>
      </c>
      <c r="N101" s="222" t="s">
        <v>160</v>
      </c>
    </row>
    <row r="102" spans="1:14" ht="14.1" customHeight="1" x14ac:dyDescent="0.25">
      <c r="A102" s="81" t="s">
        <v>15</v>
      </c>
      <c r="B102" s="82" t="s">
        <v>15</v>
      </c>
      <c r="C102" s="83"/>
      <c r="D102" s="270" t="s">
        <v>27</v>
      </c>
      <c r="E102" s="276"/>
      <c r="F102" s="277" t="s">
        <v>30</v>
      </c>
      <c r="G102" s="279" t="s">
        <v>41</v>
      </c>
      <c r="H102" s="279" t="s">
        <v>28</v>
      </c>
      <c r="I102" s="279" t="s">
        <v>28</v>
      </c>
      <c r="J102" s="279" t="s">
        <v>28</v>
      </c>
      <c r="K102" s="279" t="s">
        <v>28</v>
      </c>
      <c r="L102" s="280">
        <v>0</v>
      </c>
      <c r="M102" s="280">
        <v>5394.18</v>
      </c>
      <c r="N102" s="222" t="s">
        <v>214</v>
      </c>
    </row>
    <row r="103" spans="1:14" ht="14.1" customHeight="1" x14ac:dyDescent="0.25">
      <c r="A103" s="81" t="s">
        <v>15</v>
      </c>
      <c r="B103" s="82" t="s">
        <v>15</v>
      </c>
      <c r="C103" s="83"/>
      <c r="D103" s="270" t="s">
        <v>27</v>
      </c>
      <c r="E103" s="276"/>
      <c r="F103" s="277" t="s">
        <v>30</v>
      </c>
      <c r="G103" s="279" t="s">
        <v>173</v>
      </c>
      <c r="H103" s="279" t="s">
        <v>28</v>
      </c>
      <c r="I103" s="279" t="s">
        <v>28</v>
      </c>
      <c r="J103" s="279" t="s">
        <v>28</v>
      </c>
      <c r="K103" s="279" t="s">
        <v>28</v>
      </c>
      <c r="L103" s="280">
        <v>0</v>
      </c>
      <c r="M103" s="280">
        <v>800</v>
      </c>
      <c r="N103" s="222" t="s">
        <v>215</v>
      </c>
    </row>
    <row r="104" spans="1:14" ht="14.1" customHeight="1" x14ac:dyDescent="0.25">
      <c r="A104" s="84" t="s">
        <v>15</v>
      </c>
      <c r="B104" s="85" t="s">
        <v>15</v>
      </c>
      <c r="C104" s="83"/>
      <c r="D104" s="270" t="s">
        <v>27</v>
      </c>
      <c r="E104" s="276"/>
      <c r="F104" s="277" t="s">
        <v>30</v>
      </c>
      <c r="G104" s="279" t="s">
        <v>42</v>
      </c>
      <c r="H104" s="279" t="s">
        <v>28</v>
      </c>
      <c r="I104" s="279" t="s">
        <v>28</v>
      </c>
      <c r="J104" s="279" t="s">
        <v>28</v>
      </c>
      <c r="K104" s="279" t="s">
        <v>28</v>
      </c>
      <c r="L104" s="280">
        <v>0</v>
      </c>
      <c r="M104" s="280">
        <v>-90158</v>
      </c>
      <c r="N104" s="222" t="s">
        <v>217</v>
      </c>
    </row>
    <row r="105" spans="1:14" ht="14.1" customHeight="1" x14ac:dyDescent="0.25">
      <c r="A105" s="81" t="s">
        <v>15</v>
      </c>
      <c r="B105" s="82" t="s">
        <v>15</v>
      </c>
      <c r="C105" s="83"/>
      <c r="D105" s="270" t="s">
        <v>27</v>
      </c>
      <c r="E105" s="276"/>
      <c r="F105" s="277" t="s">
        <v>30</v>
      </c>
      <c r="G105" s="279" t="s">
        <v>216</v>
      </c>
      <c r="H105" s="279" t="s">
        <v>28</v>
      </c>
      <c r="I105" s="279" t="s">
        <v>28</v>
      </c>
      <c r="J105" s="279" t="s">
        <v>28</v>
      </c>
      <c r="K105" s="279" t="s">
        <v>28</v>
      </c>
      <c r="L105" s="280">
        <v>0</v>
      </c>
      <c r="M105" s="280">
        <v>90158</v>
      </c>
      <c r="N105" s="222" t="s">
        <v>218</v>
      </c>
    </row>
    <row r="106" spans="1:14" ht="14.1" customHeight="1" x14ac:dyDescent="0.25">
      <c r="A106" s="81" t="s">
        <v>15</v>
      </c>
      <c r="B106" s="82" t="s">
        <v>15</v>
      </c>
      <c r="C106" s="83"/>
      <c r="D106" s="270" t="s">
        <v>27</v>
      </c>
      <c r="E106" s="276"/>
      <c r="F106" s="277" t="s">
        <v>219</v>
      </c>
      <c r="G106" s="279" t="s">
        <v>220</v>
      </c>
      <c r="H106" s="279" t="s">
        <v>28</v>
      </c>
      <c r="I106" s="279" t="s">
        <v>28</v>
      </c>
      <c r="J106" s="279" t="s">
        <v>28</v>
      </c>
      <c r="K106" s="279" t="s">
        <v>28</v>
      </c>
      <c r="L106" s="280">
        <v>0</v>
      </c>
      <c r="M106" s="280">
        <v>10000</v>
      </c>
      <c r="N106" s="222" t="s">
        <v>221</v>
      </c>
    </row>
    <row r="107" spans="1:14" ht="14.1" customHeight="1" thickBot="1" x14ac:dyDescent="0.3">
      <c r="A107" s="84" t="s">
        <v>15</v>
      </c>
      <c r="B107" s="85" t="s">
        <v>15</v>
      </c>
      <c r="C107" s="83"/>
      <c r="D107" s="270" t="s">
        <v>27</v>
      </c>
      <c r="E107" s="276"/>
      <c r="F107" s="277" t="s">
        <v>172</v>
      </c>
      <c r="G107" s="279" t="s">
        <v>173</v>
      </c>
      <c r="H107" s="279" t="s">
        <v>28</v>
      </c>
      <c r="I107" s="279" t="s">
        <v>28</v>
      </c>
      <c r="J107" s="279" t="s">
        <v>28</v>
      </c>
      <c r="K107" s="279" t="s">
        <v>28</v>
      </c>
      <c r="L107" s="280">
        <v>0</v>
      </c>
      <c r="M107" s="280">
        <v>2233280</v>
      </c>
      <c r="N107" s="222" t="s">
        <v>174</v>
      </c>
    </row>
    <row r="108" spans="1:14" s="60" customFormat="1" ht="14.1" customHeight="1" thickBot="1" x14ac:dyDescent="0.25">
      <c r="A108" s="292" t="s">
        <v>29</v>
      </c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58">
        <f>SUM(L77:L107)</f>
        <v>0</v>
      </c>
      <c r="M108" s="58">
        <f>SUM(M77:M107)</f>
        <v>4662439.5199999996</v>
      </c>
      <c r="N108" s="59"/>
    </row>
    <row r="110" spans="1:14" x14ac:dyDescent="0.25">
      <c r="A110" s="86" t="s">
        <v>43</v>
      </c>
      <c r="M110" s="223"/>
    </row>
  </sheetData>
  <sheetProtection selectLockedCells="1" selectUnlockedCells="1"/>
  <mergeCells count="7">
    <mergeCell ref="A62:K62"/>
    <mergeCell ref="A108:K108"/>
    <mergeCell ref="A14:K14"/>
    <mergeCell ref="A26:K26"/>
    <mergeCell ref="A32:K32"/>
    <mergeCell ref="A44:K44"/>
    <mergeCell ref="A56:K56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CZ00303453&amp;C&amp;"Calibri,Běžné"&amp;14&amp;A/2018&amp;R&amp;"Calibri,Běžné"&amp;11Rok 2018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N23" sqref="N23"/>
    </sheetView>
  </sheetViews>
  <sheetFormatPr defaultColWidth="8.7109375" defaultRowHeight="15" x14ac:dyDescent="0.25"/>
  <cols>
    <col min="1" max="1" width="7.7109375" style="87" customWidth="1"/>
    <col min="2" max="2" width="33.7109375" style="87" customWidth="1"/>
    <col min="3" max="4" width="16.7109375" style="87" customWidth="1"/>
    <col min="5" max="5" width="16.7109375" style="88" customWidth="1"/>
    <col min="6" max="6" width="9.140625" style="89" customWidth="1"/>
    <col min="7" max="9" width="8.7109375" style="90"/>
    <col min="10" max="16384" width="8.7109375" style="6"/>
  </cols>
  <sheetData>
    <row r="1" spans="1:9" ht="9.75" customHeight="1" x14ac:dyDescent="0.25">
      <c r="D1" s="310" t="s">
        <v>44</v>
      </c>
      <c r="E1" s="310"/>
    </row>
    <row r="2" spans="1:9" x14ac:dyDescent="0.25">
      <c r="E2" s="91"/>
    </row>
    <row r="3" spans="1:9" ht="20.25" customHeight="1" x14ac:dyDescent="0.25">
      <c r="A3" s="92" t="s">
        <v>45</v>
      </c>
      <c r="B3" s="93"/>
      <c r="C3" s="93"/>
      <c r="D3" s="93"/>
      <c r="E3" s="94"/>
    </row>
    <row r="4" spans="1:9" s="14" customFormat="1" ht="15.75" customHeight="1" x14ac:dyDescent="0.25">
      <c r="A4" s="95"/>
      <c r="B4" s="87"/>
      <c r="C4" s="87"/>
      <c r="D4" s="87"/>
      <c r="E4" s="88"/>
      <c r="G4" s="13"/>
      <c r="H4" s="13"/>
      <c r="I4" s="13"/>
    </row>
    <row r="5" spans="1:9" ht="15" customHeight="1" x14ac:dyDescent="0.25">
      <c r="A5" s="308" t="s">
        <v>46</v>
      </c>
      <c r="B5" s="308"/>
      <c r="C5" s="308"/>
      <c r="D5" s="308"/>
    </row>
    <row r="6" spans="1:9" ht="15" customHeight="1" x14ac:dyDescent="0.25">
      <c r="A6" s="96" t="s">
        <v>47</v>
      </c>
      <c r="E6" s="88">
        <v>48993490.829999998</v>
      </c>
    </row>
    <row r="7" spans="1:9" s="102" customFormat="1" ht="15" customHeight="1" x14ac:dyDescent="0.25">
      <c r="A7" s="97" t="s">
        <v>48</v>
      </c>
      <c r="B7" s="98"/>
      <c r="C7" s="98"/>
      <c r="D7" s="98"/>
      <c r="E7" s="99">
        <v>210000</v>
      </c>
      <c r="F7" s="100"/>
      <c r="G7" s="101"/>
      <c r="H7" s="101"/>
      <c r="I7" s="101"/>
    </row>
    <row r="8" spans="1:9" s="102" customFormat="1" ht="15" customHeight="1" x14ac:dyDescent="0.25">
      <c r="A8" s="97" t="s">
        <v>139</v>
      </c>
      <c r="B8" s="98"/>
      <c r="C8" s="225"/>
      <c r="D8" s="98"/>
      <c r="E8" s="99">
        <v>60000</v>
      </c>
      <c r="F8" s="100"/>
      <c r="G8" s="101"/>
      <c r="H8" s="101"/>
      <c r="I8" s="101"/>
    </row>
    <row r="9" spans="1:9" s="102" customFormat="1" ht="15" customHeight="1" x14ac:dyDescent="0.25">
      <c r="A9" s="97" t="s">
        <v>179</v>
      </c>
      <c r="B9" s="98"/>
      <c r="C9" s="225"/>
      <c r="D9" s="98"/>
      <c r="E9" s="99">
        <f>SUM(E11:E12)</f>
        <v>2830439.52</v>
      </c>
      <c r="F9" s="100"/>
      <c r="G9" s="101"/>
      <c r="H9" s="101"/>
      <c r="I9" s="101"/>
    </row>
    <row r="10" spans="1:9" ht="15" customHeight="1" x14ac:dyDescent="0.25">
      <c r="A10" s="311" t="s">
        <v>49</v>
      </c>
      <c r="B10" s="311"/>
      <c r="C10" s="311"/>
      <c r="D10" s="311"/>
    </row>
    <row r="11" spans="1:9" ht="15" customHeight="1" x14ac:dyDescent="0.25">
      <c r="A11" s="306" t="s">
        <v>50</v>
      </c>
      <c r="B11" s="306"/>
      <c r="C11" s="306"/>
      <c r="D11" s="306"/>
      <c r="E11" s="226">
        <v>168000</v>
      </c>
    </row>
    <row r="12" spans="1:9" s="60" customFormat="1" ht="15" customHeight="1" x14ac:dyDescent="0.2">
      <c r="A12" s="103" t="s">
        <v>51</v>
      </c>
      <c r="B12" s="104"/>
      <c r="C12" s="104"/>
      <c r="D12" s="105"/>
      <c r="E12" s="99">
        <v>2662439.52</v>
      </c>
      <c r="F12" s="106"/>
      <c r="G12" s="107"/>
      <c r="H12" s="107"/>
      <c r="I12" s="107"/>
    </row>
    <row r="13" spans="1:9" s="66" customFormat="1" ht="15" customHeight="1" x14ac:dyDescent="0.25">
      <c r="A13" s="300" t="s">
        <v>52</v>
      </c>
      <c r="B13" s="300"/>
      <c r="C13" s="300"/>
      <c r="D13" s="300"/>
      <c r="E13" s="108">
        <f>SUM(E6:E9)</f>
        <v>52093930.350000001</v>
      </c>
      <c r="G13" s="109"/>
      <c r="H13" s="109"/>
      <c r="I13" s="109"/>
    </row>
    <row r="14" spans="1:9" s="14" customFormat="1" ht="15" customHeight="1" x14ac:dyDescent="0.25">
      <c r="A14" s="110"/>
      <c r="B14" s="98"/>
      <c r="C14" s="98"/>
      <c r="D14" s="98"/>
      <c r="E14" s="111"/>
      <c r="G14" s="13"/>
      <c r="H14" s="13"/>
      <c r="I14" s="13"/>
    </row>
    <row r="15" spans="1:9" ht="15" customHeight="1" x14ac:dyDescent="0.25">
      <c r="A15" s="312" t="s">
        <v>53</v>
      </c>
      <c r="B15" s="312"/>
      <c r="C15" s="312"/>
      <c r="D15" s="312"/>
      <c r="E15" s="111"/>
    </row>
    <row r="16" spans="1:9" ht="15" customHeight="1" x14ac:dyDescent="0.25">
      <c r="A16" s="97" t="s">
        <v>47</v>
      </c>
      <c r="B16" s="98"/>
      <c r="C16" s="98"/>
      <c r="D16" s="98"/>
      <c r="E16" s="99">
        <v>50462144.299999997</v>
      </c>
    </row>
    <row r="17" spans="1:9" ht="15" customHeight="1" x14ac:dyDescent="0.25">
      <c r="A17" s="97" t="s">
        <v>48</v>
      </c>
      <c r="B17" s="98"/>
      <c r="C17" s="98"/>
      <c r="D17" s="98"/>
      <c r="E17" s="99">
        <v>210000</v>
      </c>
    </row>
    <row r="18" spans="1:9" s="102" customFormat="1" ht="15" customHeight="1" x14ac:dyDescent="0.25">
      <c r="A18" s="97" t="s">
        <v>139</v>
      </c>
      <c r="B18" s="98"/>
      <c r="C18" s="225"/>
      <c r="D18" s="98"/>
      <c r="E18" s="99">
        <v>60000</v>
      </c>
      <c r="F18" s="100"/>
      <c r="G18" s="101"/>
      <c r="H18" s="101"/>
      <c r="I18" s="101"/>
    </row>
    <row r="19" spans="1:9" s="102" customFormat="1" ht="15" customHeight="1" x14ac:dyDescent="0.25">
      <c r="A19" s="97" t="s">
        <v>179</v>
      </c>
      <c r="B19" s="98"/>
      <c r="C19" s="225"/>
      <c r="D19" s="98"/>
      <c r="E19" s="99">
        <f>SUM(E21:E22)</f>
        <v>4830439.5199999996</v>
      </c>
      <c r="F19" s="100"/>
      <c r="G19" s="101"/>
      <c r="H19" s="101"/>
      <c r="I19" s="101"/>
    </row>
    <row r="20" spans="1:9" ht="15" customHeight="1" x14ac:dyDescent="0.25">
      <c r="A20" s="305" t="s">
        <v>49</v>
      </c>
      <c r="B20" s="305"/>
      <c r="C20" s="305"/>
      <c r="D20" s="305"/>
      <c r="E20" s="99"/>
    </row>
    <row r="21" spans="1:9" ht="15" customHeight="1" x14ac:dyDescent="0.25">
      <c r="A21" s="306" t="s">
        <v>50</v>
      </c>
      <c r="B21" s="306"/>
      <c r="C21" s="306"/>
      <c r="D21" s="306"/>
      <c r="E21" s="226">
        <v>168000</v>
      </c>
      <c r="F21" s="112"/>
    </row>
    <row r="22" spans="1:9" s="60" customFormat="1" ht="15" customHeight="1" x14ac:dyDescent="0.2">
      <c r="A22" s="103" t="s">
        <v>51</v>
      </c>
      <c r="B22" s="104"/>
      <c r="C22" s="104"/>
      <c r="D22" s="224"/>
      <c r="E22" s="99">
        <v>4662439.5199999996</v>
      </c>
      <c r="G22" s="107"/>
      <c r="H22" s="107"/>
      <c r="I22" s="107"/>
    </row>
    <row r="23" spans="1:9" s="60" customFormat="1" ht="15" customHeight="1" x14ac:dyDescent="0.2">
      <c r="A23" s="307" t="s">
        <v>54</v>
      </c>
      <c r="B23" s="307"/>
      <c r="C23" s="307"/>
      <c r="D23" s="307"/>
      <c r="E23" s="108">
        <f>SUM(E16:E19)</f>
        <v>55562583.819999993</v>
      </c>
      <c r="G23" s="107"/>
      <c r="H23" s="107"/>
      <c r="I23" s="107"/>
    </row>
    <row r="24" spans="1:9" ht="15" customHeight="1" x14ac:dyDescent="0.25">
      <c r="A24" s="113"/>
      <c r="E24" s="99"/>
    </row>
    <row r="25" spans="1:9" ht="15" customHeight="1" x14ac:dyDescent="0.25">
      <c r="A25" s="308" t="s">
        <v>55</v>
      </c>
      <c r="B25" s="308"/>
      <c r="C25" s="308"/>
      <c r="D25" s="308"/>
      <c r="E25" s="99"/>
    </row>
    <row r="26" spans="1:9" s="72" customFormat="1" ht="15" customHeight="1" x14ac:dyDescent="0.25">
      <c r="A26" s="309" t="s">
        <v>56</v>
      </c>
      <c r="B26" s="309"/>
      <c r="C26" s="309"/>
      <c r="D26" s="309"/>
      <c r="E26" s="114">
        <v>3000000</v>
      </c>
      <c r="G26" s="115"/>
      <c r="H26" s="115"/>
      <c r="I26" s="115"/>
    </row>
    <row r="27" spans="1:9" s="102" customFormat="1" ht="15" customHeight="1" x14ac:dyDescent="0.25">
      <c r="A27" s="97" t="s">
        <v>226</v>
      </c>
      <c r="B27" s="98"/>
      <c r="C27" s="225"/>
      <c r="D27" s="98"/>
      <c r="E27" s="99">
        <v>2000000</v>
      </c>
      <c r="F27" s="100"/>
      <c r="G27" s="101"/>
      <c r="H27" s="101"/>
      <c r="I27" s="101"/>
    </row>
    <row r="28" spans="1:9" ht="15" customHeight="1" x14ac:dyDescent="0.25">
      <c r="A28" s="309" t="s">
        <v>57</v>
      </c>
      <c r="B28" s="309"/>
      <c r="C28" s="309"/>
      <c r="D28" s="309"/>
      <c r="E28" s="99">
        <v>-1531346.53</v>
      </c>
    </row>
    <row r="29" spans="1:9" ht="15" customHeight="1" x14ac:dyDescent="0.25">
      <c r="A29" s="300" t="s">
        <v>58</v>
      </c>
      <c r="B29" s="300"/>
      <c r="C29" s="300"/>
      <c r="D29" s="300"/>
      <c r="E29" s="108">
        <f>SUM(E26:E28)</f>
        <v>3468653.4699999997</v>
      </c>
    </row>
    <row r="30" spans="1:9" ht="14.1" customHeight="1" x14ac:dyDescent="0.25"/>
    <row r="31" spans="1:9" ht="14.1" customHeight="1" x14ac:dyDescent="0.25"/>
    <row r="32" spans="1:9" ht="14.1" customHeight="1" x14ac:dyDescent="0.25"/>
    <row r="33" spans="1:9" ht="16.5" customHeight="1" x14ac:dyDescent="0.25">
      <c r="A33" s="92" t="s">
        <v>59</v>
      </c>
      <c r="B33" s="93"/>
      <c r="C33" s="93"/>
      <c r="D33" s="93"/>
      <c r="E33" s="94"/>
    </row>
    <row r="34" spans="1:9" ht="15" customHeight="1" x14ac:dyDescent="0.25">
      <c r="A34" s="301" t="s">
        <v>60</v>
      </c>
      <c r="B34" s="301"/>
      <c r="C34" s="116" t="s">
        <v>61</v>
      </c>
      <c r="D34" s="116" t="s">
        <v>62</v>
      </c>
      <c r="E34" s="117" t="s">
        <v>63</v>
      </c>
    </row>
    <row r="35" spans="1:9" ht="15" customHeight="1" x14ac:dyDescent="0.25">
      <c r="A35" s="302" t="s">
        <v>64</v>
      </c>
      <c r="B35" s="302"/>
      <c r="C35" s="118">
        <f>SUM(E6)</f>
        <v>48993490.829999998</v>
      </c>
      <c r="D35" s="118">
        <f>SUM(E7+E8+E9)</f>
        <v>3100439.52</v>
      </c>
      <c r="E35" s="119">
        <f>SUM(C35+D35)</f>
        <v>52093930.350000001</v>
      </c>
    </row>
    <row r="36" spans="1:9" ht="15" customHeight="1" x14ac:dyDescent="0.25">
      <c r="A36" s="303" t="s">
        <v>65</v>
      </c>
      <c r="B36" s="303"/>
      <c r="C36" s="120">
        <f>SUM(E16)</f>
        <v>50462144.299999997</v>
      </c>
      <c r="D36" s="120">
        <f>SUM(E17+E18+E19)</f>
        <v>5100439.5199999996</v>
      </c>
      <c r="E36" s="121">
        <f>SUM(C36+D36)</f>
        <v>55562583.819999993</v>
      </c>
    </row>
    <row r="37" spans="1:9" ht="15" customHeight="1" x14ac:dyDescent="0.25">
      <c r="A37" s="304" t="s">
        <v>66</v>
      </c>
      <c r="B37" s="304"/>
      <c r="C37" s="122">
        <f>SUM(C35-C36)</f>
        <v>-1468653.4699999988</v>
      </c>
      <c r="D37" s="122">
        <f>SUM(D35-D36)</f>
        <v>-1999999.9999999995</v>
      </c>
      <c r="E37" s="123">
        <f>SUM(E35-E36)</f>
        <v>-3468653.4699999914</v>
      </c>
    </row>
    <row r="38" spans="1:9" ht="15" customHeight="1" x14ac:dyDescent="0.25">
      <c r="A38" s="124"/>
      <c r="B38" s="124"/>
      <c r="C38" s="124"/>
      <c r="D38" s="124"/>
      <c r="E38" s="124"/>
    </row>
    <row r="39" spans="1:9" ht="15" customHeight="1" x14ac:dyDescent="0.25">
      <c r="A39" s="296" t="s">
        <v>67</v>
      </c>
      <c r="B39" s="296"/>
      <c r="C39" s="116" t="s">
        <v>61</v>
      </c>
      <c r="D39" s="116" t="s">
        <v>62</v>
      </c>
      <c r="E39" s="117" t="s">
        <v>63</v>
      </c>
    </row>
    <row r="40" spans="1:9" ht="24.95" customHeight="1" x14ac:dyDescent="0.25">
      <c r="A40" s="125" t="s">
        <v>68</v>
      </c>
      <c r="B40" s="126" t="s">
        <v>69</v>
      </c>
      <c r="C40" s="127">
        <f>SUM(E26)</f>
        <v>3000000</v>
      </c>
      <c r="D40" s="127">
        <f>SUM(E27)</f>
        <v>2000000</v>
      </c>
      <c r="E40" s="128">
        <f>SUM(C40+D40)</f>
        <v>5000000</v>
      </c>
    </row>
    <row r="41" spans="1:9" s="60" customFormat="1" ht="24.95" customHeight="1" x14ac:dyDescent="0.2">
      <c r="A41" s="125" t="s">
        <v>70</v>
      </c>
      <c r="B41" s="126" t="s">
        <v>71</v>
      </c>
      <c r="C41" s="129">
        <f>SUM(E28)</f>
        <v>-1531346.53</v>
      </c>
      <c r="D41" s="129">
        <f>SUM(F28)</f>
        <v>0</v>
      </c>
      <c r="E41" s="130">
        <f>SUM(C41+D41)</f>
        <v>-1531346.53</v>
      </c>
      <c r="G41" s="107"/>
      <c r="H41" s="107"/>
      <c r="I41" s="107"/>
    </row>
    <row r="42" spans="1:9" ht="15" customHeight="1" x14ac:dyDescent="0.25">
      <c r="A42" s="131" t="s">
        <v>72</v>
      </c>
      <c r="B42" s="132" t="s">
        <v>73</v>
      </c>
      <c r="C42" s="133">
        <v>0</v>
      </c>
      <c r="D42" s="133">
        <v>0</v>
      </c>
      <c r="E42" s="134">
        <f>SUM(C42+D42)</f>
        <v>0</v>
      </c>
    </row>
    <row r="43" spans="1:9" ht="15" customHeight="1" x14ac:dyDescent="0.25">
      <c r="A43" s="296" t="s">
        <v>74</v>
      </c>
      <c r="B43" s="296"/>
      <c r="C43" s="122">
        <f>SUM(C40:C42)</f>
        <v>1468653.47</v>
      </c>
      <c r="D43" s="122">
        <f>SUM(D40:D42)</f>
        <v>2000000</v>
      </c>
      <c r="E43" s="123">
        <f>SUM(E40:E42)</f>
        <v>3468653.4699999997</v>
      </c>
    </row>
    <row r="44" spans="1:9" ht="15" customHeight="1" x14ac:dyDescent="0.25">
      <c r="A44" s="135"/>
      <c r="B44" s="135"/>
      <c r="C44" s="136"/>
      <c r="D44" s="136"/>
      <c r="E44" s="136"/>
    </row>
    <row r="45" spans="1:9" ht="15" customHeight="1" x14ac:dyDescent="0.25">
      <c r="A45" s="296" t="s">
        <v>75</v>
      </c>
      <c r="B45" s="296"/>
      <c r="C45" s="116" t="s">
        <v>61</v>
      </c>
      <c r="D45" s="116" t="s">
        <v>62</v>
      </c>
      <c r="E45" s="117" t="s">
        <v>63</v>
      </c>
    </row>
    <row r="46" spans="1:9" ht="15" customHeight="1" x14ac:dyDescent="0.25">
      <c r="A46" s="297" t="s">
        <v>76</v>
      </c>
      <c r="B46" s="297"/>
      <c r="C46" s="137">
        <f>SUM(C35+C40)</f>
        <v>51993490.829999998</v>
      </c>
      <c r="D46" s="137">
        <f>SUM(D35+D40)</f>
        <v>5100439.5199999996</v>
      </c>
      <c r="E46" s="138">
        <f>SUM(E35+E40)</f>
        <v>57093930.350000001</v>
      </c>
    </row>
    <row r="47" spans="1:9" ht="15" customHeight="1" x14ac:dyDescent="0.25">
      <c r="A47" s="298" t="s">
        <v>77</v>
      </c>
      <c r="B47" s="298"/>
      <c r="C47" s="139">
        <f>SUM(C36-C41)</f>
        <v>51993490.829999998</v>
      </c>
      <c r="D47" s="139">
        <f>SUM(D36-D41)</f>
        <v>5100439.5199999996</v>
      </c>
      <c r="E47" s="140">
        <f>SUM(E36-E41)</f>
        <v>57093930.349999994</v>
      </c>
    </row>
    <row r="48" spans="1:9" ht="15" customHeight="1" x14ac:dyDescent="0.25">
      <c r="A48" s="135"/>
      <c r="B48" s="135"/>
      <c r="C48" s="141">
        <f>SUM(C46-C47)</f>
        <v>0</v>
      </c>
      <c r="D48" s="141">
        <f>SUM(D46-D47)</f>
        <v>0</v>
      </c>
      <c r="E48" s="142">
        <f>SUM(E46-E47)</f>
        <v>7.4505805969238281E-9</v>
      </c>
    </row>
    <row r="50" spans="1:5" x14ac:dyDescent="0.25">
      <c r="A50" s="299" t="s">
        <v>43</v>
      </c>
      <c r="B50" s="299"/>
      <c r="C50" s="299"/>
      <c r="D50" s="299"/>
      <c r="E50" s="143"/>
    </row>
  </sheetData>
  <sheetProtection selectLockedCells="1" selectUnlockedCells="1"/>
  <mergeCells count="23">
    <mergeCell ref="A15:D15"/>
    <mergeCell ref="D1:E1"/>
    <mergeCell ref="A5:D5"/>
    <mergeCell ref="A10:D10"/>
    <mergeCell ref="A11:D11"/>
    <mergeCell ref="A13:D13"/>
    <mergeCell ref="A39:B39"/>
    <mergeCell ref="A20:D20"/>
    <mergeCell ref="A21:D21"/>
    <mergeCell ref="A23:D23"/>
    <mergeCell ref="A25:D25"/>
    <mergeCell ref="A26:D26"/>
    <mergeCell ref="A28:D28"/>
    <mergeCell ref="A29:D29"/>
    <mergeCell ref="A34:B34"/>
    <mergeCell ref="A35:B35"/>
    <mergeCell ref="A36:B36"/>
    <mergeCell ref="A37:B37"/>
    <mergeCell ref="A43:B43"/>
    <mergeCell ref="A45:B45"/>
    <mergeCell ref="A46:B46"/>
    <mergeCell ref="A47:B47"/>
    <mergeCell ref="A50:D50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&amp;L&amp;"Calibri,Běžné"&amp;14MĚSTO Štíty
&amp;11IČO : 00303453
DIČ : CZ00303453&amp;C&amp;"Calibri,Běžné"&amp;14&amp;A&amp;R&amp;"Calibri,Běžné"&amp;11Rok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0"/>
  <sheetViews>
    <sheetView topLeftCell="A13" workbookViewId="0">
      <selection activeCell="R8" sqref="R8"/>
    </sheetView>
  </sheetViews>
  <sheetFormatPr defaultColWidth="8.7109375" defaultRowHeight="15" x14ac:dyDescent="0.25"/>
  <cols>
    <col min="1" max="1" width="5.28515625" style="6" customWidth="1"/>
    <col min="2" max="2" width="3" style="6" customWidth="1"/>
    <col min="3" max="3" width="3.140625" style="6" customWidth="1"/>
    <col min="4" max="4" width="4.5703125" style="6" customWidth="1"/>
    <col min="5" max="5" width="0.140625" style="6" customWidth="1"/>
    <col min="6" max="6" width="3.140625" style="6" customWidth="1"/>
    <col min="7" max="7" width="8.140625" style="144" customWidth="1"/>
    <col min="8" max="8" width="25.85546875" style="6" customWidth="1"/>
    <col min="9" max="9" width="26.42578125" style="6" customWidth="1"/>
    <col min="10" max="10" width="10" style="6" customWidth="1"/>
    <col min="11" max="13" width="10.7109375" style="6" customWidth="1"/>
    <col min="14" max="14" width="19" style="6" customWidth="1"/>
    <col min="15" max="16384" width="8.7109375" style="6"/>
  </cols>
  <sheetData>
    <row r="2" spans="1:14" ht="15.75" x14ac:dyDescent="0.25">
      <c r="A2" s="145" t="s">
        <v>78</v>
      </c>
      <c r="B2" s="145"/>
    </row>
    <row r="3" spans="1:14" x14ac:dyDescent="0.25">
      <c r="A3" s="146"/>
      <c r="B3" s="146"/>
    </row>
    <row r="4" spans="1:14" x14ac:dyDescent="0.25">
      <c r="A4" s="326" t="s">
        <v>79</v>
      </c>
      <c r="B4" s="326"/>
      <c r="C4" s="326"/>
      <c r="D4" s="327" t="s">
        <v>80</v>
      </c>
      <c r="E4" s="327"/>
      <c r="F4" s="327"/>
      <c r="G4" s="327"/>
      <c r="H4" s="327"/>
      <c r="I4" s="327"/>
      <c r="J4" s="327"/>
      <c r="K4" s="327"/>
      <c r="L4" s="327"/>
      <c r="M4" s="327"/>
      <c r="N4" s="327"/>
    </row>
    <row r="5" spans="1:14" ht="24.95" customHeight="1" x14ac:dyDescent="0.25">
      <c r="A5" s="147" t="s">
        <v>81</v>
      </c>
      <c r="B5" s="148" t="s">
        <v>82</v>
      </c>
      <c r="C5" s="342" t="s">
        <v>83</v>
      </c>
      <c r="D5" s="342"/>
      <c r="E5" s="149" t="s">
        <v>84</v>
      </c>
      <c r="F5" s="343" t="s">
        <v>84</v>
      </c>
      <c r="G5" s="343"/>
      <c r="H5" s="343"/>
      <c r="I5" s="343"/>
      <c r="J5" s="343"/>
      <c r="K5" s="150" t="s">
        <v>85</v>
      </c>
      <c r="L5" s="151" t="s">
        <v>86</v>
      </c>
      <c r="M5" s="152" t="s">
        <v>230</v>
      </c>
    </row>
    <row r="6" spans="1:14" ht="20.100000000000001" customHeight="1" x14ac:dyDescent="0.25">
      <c r="A6" s="153" t="s">
        <v>81</v>
      </c>
      <c r="B6" s="154" t="s">
        <v>87</v>
      </c>
      <c r="C6" s="344">
        <v>4112</v>
      </c>
      <c r="D6" s="344"/>
      <c r="E6" s="155"/>
      <c r="F6" s="345" t="s">
        <v>88</v>
      </c>
      <c r="G6" s="345"/>
      <c r="H6" s="345"/>
      <c r="I6" s="345"/>
      <c r="J6" s="345"/>
      <c r="K6" s="156">
        <v>792900</v>
      </c>
      <c r="L6" s="156">
        <v>792900</v>
      </c>
      <c r="M6" s="157">
        <v>396600</v>
      </c>
    </row>
    <row r="7" spans="1:14" ht="20.100000000000001" customHeight="1" x14ac:dyDescent="0.25">
      <c r="A7" s="158" t="s">
        <v>81</v>
      </c>
      <c r="B7" s="159" t="s">
        <v>87</v>
      </c>
      <c r="C7" s="337">
        <v>4121</v>
      </c>
      <c r="D7" s="337"/>
      <c r="E7" s="160"/>
      <c r="F7" s="338" t="s">
        <v>89</v>
      </c>
      <c r="G7" s="338"/>
      <c r="H7" s="338"/>
      <c r="I7" s="338"/>
      <c r="J7" s="338"/>
      <c r="K7" s="161">
        <v>19500</v>
      </c>
      <c r="L7" s="161">
        <v>19500</v>
      </c>
      <c r="M7" s="162">
        <v>14500</v>
      </c>
    </row>
    <row r="8" spans="1:14" ht="16.5" customHeight="1" x14ac:dyDescent="0.25">
      <c r="A8" s="339" t="s">
        <v>90</v>
      </c>
      <c r="B8" s="339"/>
      <c r="C8" s="339"/>
      <c r="D8" s="339"/>
      <c r="E8" s="339"/>
      <c r="F8" s="339"/>
      <c r="G8" s="339"/>
      <c r="H8" s="339"/>
      <c r="I8" s="339"/>
      <c r="J8" s="339"/>
      <c r="K8" s="163">
        <f>SUM(K6:K7)</f>
        <v>812400</v>
      </c>
      <c r="L8" s="163">
        <f>SUM(L6:L7)</f>
        <v>812400</v>
      </c>
      <c r="M8" s="164">
        <f>SUM(M6:M7)</f>
        <v>411100</v>
      </c>
    </row>
    <row r="9" spans="1:14" s="167" customFormat="1" x14ac:dyDescent="0.25">
      <c r="A9" s="165"/>
      <c r="B9" s="165"/>
      <c r="C9" s="165"/>
      <c r="D9" s="165"/>
      <c r="E9" s="165"/>
      <c r="F9" s="165"/>
      <c r="G9" s="166"/>
      <c r="H9" s="165"/>
      <c r="I9" s="165"/>
      <c r="J9" s="6"/>
      <c r="K9" s="6"/>
      <c r="L9" s="6"/>
      <c r="M9" s="6"/>
      <c r="N9" s="6"/>
    </row>
    <row r="10" spans="1:14" s="167" customFormat="1" ht="14.25" x14ac:dyDescent="0.2">
      <c r="A10" s="329" t="s">
        <v>91</v>
      </c>
      <c r="B10" s="329"/>
      <c r="C10" s="329"/>
      <c r="D10" s="329"/>
      <c r="E10" s="329"/>
      <c r="F10" s="329"/>
      <c r="G10" s="329"/>
      <c r="H10" s="329"/>
      <c r="I10" s="329"/>
      <c r="J10" s="330" t="s">
        <v>92</v>
      </c>
      <c r="K10" s="330"/>
      <c r="L10" s="330"/>
      <c r="M10" s="330"/>
      <c r="N10" s="168" t="s">
        <v>93</v>
      </c>
    </row>
    <row r="11" spans="1:14" s="167" customFormat="1" ht="18.75" customHeight="1" x14ac:dyDescent="0.2">
      <c r="A11" s="340" t="s">
        <v>81</v>
      </c>
      <c r="B11" s="341" t="s">
        <v>94</v>
      </c>
      <c r="C11" s="333" t="s">
        <v>95</v>
      </c>
      <c r="D11" s="333" t="s">
        <v>83</v>
      </c>
      <c r="E11" s="333"/>
      <c r="F11" s="335" t="s">
        <v>96</v>
      </c>
      <c r="G11" s="335"/>
      <c r="H11" s="320" t="s">
        <v>97</v>
      </c>
      <c r="I11" s="320"/>
      <c r="J11" s="321" t="s">
        <v>98</v>
      </c>
      <c r="K11" s="321"/>
      <c r="L11" s="322" t="s">
        <v>99</v>
      </c>
      <c r="M11" s="169" t="s">
        <v>100</v>
      </c>
      <c r="N11" s="323" t="s">
        <v>101</v>
      </c>
    </row>
    <row r="12" spans="1:14" s="167" customFormat="1" ht="14.25" customHeight="1" x14ac:dyDescent="0.2">
      <c r="A12" s="340"/>
      <c r="B12" s="341"/>
      <c r="C12" s="333"/>
      <c r="D12" s="333"/>
      <c r="E12" s="333"/>
      <c r="F12" s="335"/>
      <c r="G12" s="335"/>
      <c r="H12" s="320"/>
      <c r="I12" s="320"/>
      <c r="J12" s="324" t="s">
        <v>102</v>
      </c>
      <c r="K12" s="325" t="s">
        <v>103</v>
      </c>
      <c r="L12" s="322"/>
      <c r="M12" s="170" t="s">
        <v>104</v>
      </c>
      <c r="N12" s="323"/>
    </row>
    <row r="13" spans="1:14" s="167" customFormat="1" ht="14.25" customHeight="1" x14ac:dyDescent="0.2">
      <c r="A13" s="340"/>
      <c r="B13" s="341"/>
      <c r="C13" s="333"/>
      <c r="D13" s="333"/>
      <c r="E13" s="333"/>
      <c r="F13" s="335"/>
      <c r="G13" s="335"/>
      <c r="H13" s="320"/>
      <c r="I13" s="320"/>
      <c r="J13" s="324"/>
      <c r="K13" s="325"/>
      <c r="L13" s="322"/>
      <c r="M13" s="171" t="s">
        <v>105</v>
      </c>
      <c r="N13" s="323"/>
    </row>
    <row r="14" spans="1:14" s="167" customFormat="1" ht="15" customHeight="1" x14ac:dyDescent="0.2">
      <c r="A14" s="172" t="s">
        <v>81</v>
      </c>
      <c r="B14" s="173" t="s">
        <v>106</v>
      </c>
      <c r="C14" s="174" t="s">
        <v>107</v>
      </c>
      <c r="D14" s="318">
        <v>4116</v>
      </c>
      <c r="E14" s="318"/>
      <c r="F14" s="176" t="s">
        <v>82</v>
      </c>
      <c r="G14" s="174">
        <v>13101</v>
      </c>
      <c r="H14" s="319" t="s">
        <v>108</v>
      </c>
      <c r="I14" s="319"/>
      <c r="J14" s="178">
        <v>61862</v>
      </c>
      <c r="K14" s="179">
        <v>0</v>
      </c>
      <c r="L14" s="180">
        <v>61862</v>
      </c>
      <c r="M14" s="181">
        <f>SUM(J14-L14)</f>
        <v>0</v>
      </c>
      <c r="N14" s="182">
        <v>0</v>
      </c>
    </row>
    <row r="15" spans="1:14" s="167" customFormat="1" ht="15.75" customHeight="1" x14ac:dyDescent="0.2">
      <c r="A15" s="172" t="s">
        <v>81</v>
      </c>
      <c r="B15" s="173" t="s">
        <v>106</v>
      </c>
      <c r="C15" s="174" t="s">
        <v>107</v>
      </c>
      <c r="D15" s="175">
        <v>4116</v>
      </c>
      <c r="E15" s="175"/>
      <c r="F15" s="176" t="s">
        <v>82</v>
      </c>
      <c r="G15" s="174">
        <v>13101</v>
      </c>
      <c r="H15" s="183" t="s">
        <v>109</v>
      </c>
      <c r="I15" s="184"/>
      <c r="J15" s="178">
        <v>0</v>
      </c>
      <c r="K15" s="179">
        <v>60000</v>
      </c>
      <c r="L15" s="180">
        <v>60000</v>
      </c>
      <c r="M15" s="181">
        <v>0</v>
      </c>
      <c r="N15" s="182">
        <v>60000</v>
      </c>
    </row>
    <row r="16" spans="1:14" s="167" customFormat="1" ht="15.75" customHeight="1" x14ac:dyDescent="0.2">
      <c r="A16" s="172" t="s">
        <v>81</v>
      </c>
      <c r="B16" s="173" t="s">
        <v>110</v>
      </c>
      <c r="C16" s="174" t="s">
        <v>107</v>
      </c>
      <c r="D16" s="175">
        <v>4111</v>
      </c>
      <c r="E16" s="175"/>
      <c r="F16" s="176" t="s">
        <v>82</v>
      </c>
      <c r="G16" s="174">
        <v>98008</v>
      </c>
      <c r="H16" s="183" t="s">
        <v>111</v>
      </c>
      <c r="I16" s="184"/>
      <c r="J16" s="178">
        <v>0</v>
      </c>
      <c r="K16" s="179">
        <v>103548</v>
      </c>
      <c r="L16" s="180">
        <v>103548</v>
      </c>
      <c r="M16" s="181">
        <v>0</v>
      </c>
      <c r="N16" s="182">
        <v>103548</v>
      </c>
    </row>
    <row r="17" spans="1:14" s="167" customFormat="1" ht="15" customHeight="1" x14ac:dyDescent="0.2">
      <c r="A17" s="185" t="s">
        <v>81</v>
      </c>
      <c r="B17" s="186" t="s">
        <v>112</v>
      </c>
      <c r="C17" s="187" t="s">
        <v>107</v>
      </c>
      <c r="D17" s="175">
        <v>4116</v>
      </c>
      <c r="E17" s="176"/>
      <c r="F17" s="188" t="s">
        <v>82</v>
      </c>
      <c r="G17" s="189">
        <v>103533063</v>
      </c>
      <c r="H17" s="336" t="s">
        <v>113</v>
      </c>
      <c r="I17" s="336"/>
      <c r="J17" s="190">
        <v>0</v>
      </c>
      <c r="K17" s="191">
        <v>357343.07</v>
      </c>
      <c r="L17" s="192">
        <v>357343.07</v>
      </c>
      <c r="M17" s="181">
        <f>SUM(K17-L17)</f>
        <v>0</v>
      </c>
      <c r="N17" s="193">
        <v>357343.07</v>
      </c>
    </row>
    <row r="18" spans="1:14" s="167" customFormat="1" ht="15" customHeight="1" x14ac:dyDescent="0.2">
      <c r="A18" s="185" t="s">
        <v>81</v>
      </c>
      <c r="B18" s="186" t="s">
        <v>112</v>
      </c>
      <c r="C18" s="187" t="s">
        <v>107</v>
      </c>
      <c r="D18" s="175">
        <v>4116</v>
      </c>
      <c r="E18" s="176"/>
      <c r="F18" s="188" t="s">
        <v>82</v>
      </c>
      <c r="G18" s="194">
        <v>103133063</v>
      </c>
      <c r="H18" s="336" t="s">
        <v>114</v>
      </c>
      <c r="I18" s="336"/>
      <c r="J18" s="190">
        <v>0</v>
      </c>
      <c r="K18" s="191">
        <v>63060.53</v>
      </c>
      <c r="L18" s="192">
        <v>63060.53</v>
      </c>
      <c r="M18" s="181">
        <f>SUM(K18-L18)</f>
        <v>0</v>
      </c>
      <c r="N18" s="182">
        <v>63060.53</v>
      </c>
    </row>
    <row r="19" spans="1:14" ht="22.5" customHeight="1" x14ac:dyDescent="0.25">
      <c r="A19" s="313" t="s">
        <v>115</v>
      </c>
      <c r="B19" s="313"/>
      <c r="C19" s="313"/>
      <c r="D19" s="313"/>
      <c r="E19" s="313"/>
      <c r="F19" s="313"/>
      <c r="G19" s="313"/>
      <c r="H19" s="313"/>
      <c r="I19" s="313"/>
      <c r="J19" s="195">
        <f>SUM(J14:J18)</f>
        <v>61862</v>
      </c>
      <c r="K19" s="196">
        <f>SUM(K14:K18)</f>
        <v>583951.6</v>
      </c>
      <c r="L19" s="197">
        <f>SUM(L14:L18)</f>
        <v>645813.60000000009</v>
      </c>
      <c r="M19" s="198">
        <f>SUM(M14:M18)</f>
        <v>0</v>
      </c>
      <c r="N19" s="199">
        <f>SUM(N14:N18)</f>
        <v>583951.6</v>
      </c>
    </row>
    <row r="20" spans="1:14" s="167" customFormat="1" x14ac:dyDescent="0.25">
      <c r="A20" s="200"/>
      <c r="B20" s="200"/>
      <c r="C20" s="6"/>
      <c r="D20" s="6"/>
      <c r="E20" s="6"/>
      <c r="F20" s="6"/>
      <c r="G20" s="144"/>
      <c r="H20" s="6"/>
      <c r="I20" s="6"/>
      <c r="J20" s="315">
        <f>SUM(J19:K19)</f>
        <v>645813.6</v>
      </c>
      <c r="K20" s="315"/>
      <c r="L20" s="201"/>
      <c r="M20" s="6"/>
      <c r="N20" s="202"/>
    </row>
    <row r="21" spans="1:14" s="167" customFormat="1" x14ac:dyDescent="0.25">
      <c r="A21" s="200"/>
      <c r="B21" s="200"/>
      <c r="C21" s="6"/>
      <c r="D21" s="6"/>
      <c r="E21" s="6"/>
      <c r="F21" s="6"/>
      <c r="G21" s="144"/>
      <c r="H21" s="6"/>
      <c r="I21" s="6"/>
      <c r="J21" s="203"/>
      <c r="K21" s="204"/>
      <c r="L21" s="201"/>
      <c r="M21" s="6"/>
      <c r="N21" s="202"/>
    </row>
    <row r="22" spans="1:14" s="167" customFormat="1" x14ac:dyDescent="0.25">
      <c r="A22" s="200"/>
      <c r="B22" s="200"/>
      <c r="C22" s="6"/>
      <c r="D22" s="6"/>
      <c r="E22" s="6"/>
      <c r="F22" s="6"/>
      <c r="G22" s="144"/>
      <c r="H22" s="6"/>
      <c r="I22" s="6"/>
      <c r="J22" s="203"/>
      <c r="K22" s="204"/>
      <c r="L22" s="201"/>
      <c r="M22" s="6"/>
      <c r="N22" s="202"/>
    </row>
    <row r="23" spans="1:14" s="167" customFormat="1" x14ac:dyDescent="0.25">
      <c r="A23" s="200"/>
      <c r="B23" s="200"/>
      <c r="C23" s="6"/>
      <c r="D23" s="6"/>
      <c r="E23" s="6"/>
      <c r="F23" s="6"/>
      <c r="G23" s="144"/>
      <c r="H23" s="6"/>
      <c r="I23" s="6"/>
      <c r="J23" s="203"/>
      <c r="K23" s="204"/>
      <c r="L23" s="201"/>
      <c r="M23" s="6"/>
      <c r="N23" s="202"/>
    </row>
    <row r="24" spans="1:14" s="167" customFormat="1" x14ac:dyDescent="0.25">
      <c r="A24" s="200"/>
      <c r="B24" s="200"/>
      <c r="C24" s="6"/>
      <c r="D24" s="6"/>
      <c r="E24" s="6"/>
      <c r="F24" s="6"/>
      <c r="G24" s="144"/>
      <c r="H24" s="6"/>
      <c r="I24" s="6"/>
      <c r="J24" s="203"/>
      <c r="K24" s="204"/>
      <c r="L24" s="201"/>
      <c r="M24" s="6"/>
      <c r="N24" s="202"/>
    </row>
    <row r="25" spans="1:14" s="167" customFormat="1" x14ac:dyDescent="0.25">
      <c r="A25" s="200"/>
      <c r="B25" s="200"/>
      <c r="C25" s="6"/>
      <c r="D25" s="6"/>
      <c r="E25" s="6"/>
      <c r="F25" s="6"/>
      <c r="G25" s="144"/>
      <c r="H25" s="6"/>
      <c r="I25" s="6"/>
      <c r="J25" s="203"/>
      <c r="K25" s="204"/>
      <c r="L25" s="201"/>
      <c r="M25" s="6"/>
      <c r="N25" s="202"/>
    </row>
    <row r="26" spans="1:14" s="167" customFormat="1" x14ac:dyDescent="0.25">
      <c r="A26" s="200"/>
      <c r="B26" s="200"/>
      <c r="C26" s="6"/>
      <c r="D26" s="6"/>
      <c r="E26" s="6"/>
      <c r="F26" s="6"/>
      <c r="G26" s="144"/>
      <c r="H26" s="6"/>
      <c r="I26" s="6"/>
      <c r="J26" s="203"/>
      <c r="K26" s="204"/>
      <c r="L26" s="201"/>
      <c r="M26" s="6"/>
      <c r="N26" s="202"/>
    </row>
    <row r="27" spans="1:14" s="167" customFormat="1" x14ac:dyDescent="0.25">
      <c r="A27" s="200"/>
      <c r="B27" s="200"/>
      <c r="C27" s="6"/>
      <c r="D27" s="6"/>
      <c r="E27" s="6"/>
      <c r="F27" s="6"/>
      <c r="G27" s="144"/>
      <c r="H27" s="6"/>
      <c r="I27" s="6"/>
      <c r="J27" s="203"/>
      <c r="K27" s="204"/>
      <c r="L27" s="201"/>
      <c r="M27" s="6"/>
      <c r="N27" s="202"/>
    </row>
    <row r="28" spans="1:14" s="167" customFormat="1" x14ac:dyDescent="0.25">
      <c r="A28" s="200"/>
      <c r="B28" s="200"/>
      <c r="C28" s="6"/>
      <c r="D28" s="6"/>
      <c r="E28" s="6"/>
      <c r="F28" s="6"/>
      <c r="G28" s="144"/>
      <c r="H28" s="6"/>
      <c r="I28" s="6"/>
      <c r="J28" s="203"/>
      <c r="K28" s="204"/>
      <c r="L28" s="201"/>
      <c r="M28" s="6"/>
      <c r="N28" s="202"/>
    </row>
    <row r="29" spans="1:14" s="167" customFormat="1" x14ac:dyDescent="0.25">
      <c r="A29" s="200"/>
      <c r="B29" s="200"/>
      <c r="C29" s="6"/>
      <c r="D29" s="6"/>
      <c r="E29" s="6"/>
      <c r="F29" s="6"/>
      <c r="G29" s="144"/>
      <c r="H29" s="6"/>
      <c r="I29" s="6"/>
      <c r="J29" s="203"/>
      <c r="K29" s="204"/>
      <c r="L29" s="201"/>
      <c r="M29" s="6"/>
      <c r="N29" s="202"/>
    </row>
    <row r="30" spans="1:14" s="167" customFormat="1" x14ac:dyDescent="0.25">
      <c r="A30" s="200"/>
      <c r="B30" s="200"/>
      <c r="C30" s="6"/>
      <c r="D30" s="6"/>
      <c r="E30" s="6"/>
      <c r="F30" s="6"/>
      <c r="G30" s="144"/>
      <c r="H30" s="6"/>
      <c r="I30" s="6"/>
      <c r="J30" s="203"/>
      <c r="K30" s="204"/>
      <c r="L30" s="201"/>
      <c r="M30" s="6"/>
      <c r="N30" s="202"/>
    </row>
    <row r="31" spans="1:14" s="167" customFormat="1" x14ac:dyDescent="0.25">
      <c r="A31" s="200"/>
      <c r="B31" s="200"/>
      <c r="C31" s="6"/>
      <c r="D31" s="6"/>
      <c r="E31" s="6"/>
      <c r="F31" s="6"/>
      <c r="G31" s="144"/>
      <c r="H31" s="6"/>
      <c r="I31" s="6"/>
      <c r="J31" s="203"/>
      <c r="K31" s="204"/>
      <c r="L31" s="201"/>
      <c r="M31" s="6"/>
      <c r="N31" s="202"/>
    </row>
    <row r="32" spans="1:14" s="167" customFormat="1" ht="15" customHeight="1" x14ac:dyDescent="0.2">
      <c r="A32" s="326" t="s">
        <v>116</v>
      </c>
      <c r="B32" s="326"/>
      <c r="C32" s="326"/>
      <c r="D32" s="326"/>
      <c r="E32" s="327" t="s">
        <v>117</v>
      </c>
      <c r="F32" s="327"/>
      <c r="G32" s="327"/>
      <c r="H32" s="327"/>
      <c r="I32" s="327"/>
      <c r="J32" s="327"/>
      <c r="K32" s="327"/>
      <c r="L32" s="327"/>
      <c r="M32" s="327"/>
      <c r="N32" s="327"/>
    </row>
    <row r="33" spans="1:14" s="167" customFormat="1" x14ac:dyDescent="0.2">
      <c r="A33" s="328" t="s">
        <v>118</v>
      </c>
      <c r="B33" s="328"/>
      <c r="C33" s="328"/>
      <c r="D33" s="328"/>
      <c r="E33" s="328"/>
      <c r="F33" s="328"/>
      <c r="G33" s="328"/>
      <c r="H33" s="328"/>
      <c r="I33" s="328"/>
      <c r="J33" s="205"/>
      <c r="K33" s="205"/>
      <c r="L33" s="205"/>
      <c r="M33" s="205"/>
      <c r="N33" s="205"/>
    </row>
    <row r="34" spans="1:14" s="167" customFormat="1" ht="14.25" x14ac:dyDescent="0.2">
      <c r="A34" s="329" t="s">
        <v>91</v>
      </c>
      <c r="B34" s="329"/>
      <c r="C34" s="329"/>
      <c r="D34" s="329"/>
      <c r="E34" s="329"/>
      <c r="F34" s="329"/>
      <c r="G34" s="329"/>
      <c r="H34" s="329"/>
      <c r="I34" s="329"/>
      <c r="J34" s="330" t="s">
        <v>92</v>
      </c>
      <c r="K34" s="330"/>
      <c r="L34" s="330"/>
      <c r="M34" s="330"/>
      <c r="N34" s="168" t="s">
        <v>93</v>
      </c>
    </row>
    <row r="35" spans="1:14" s="167" customFormat="1" ht="17.25" customHeight="1" x14ac:dyDescent="0.2">
      <c r="A35" s="331" t="s">
        <v>119</v>
      </c>
      <c r="B35" s="332" t="s">
        <v>94</v>
      </c>
      <c r="C35" s="333" t="s">
        <v>95</v>
      </c>
      <c r="D35" s="334" t="s">
        <v>83</v>
      </c>
      <c r="E35" s="334"/>
      <c r="F35" s="335" t="s">
        <v>96</v>
      </c>
      <c r="G35" s="335"/>
      <c r="H35" s="320" t="s">
        <v>97</v>
      </c>
      <c r="I35" s="320"/>
      <c r="J35" s="321" t="s">
        <v>98</v>
      </c>
      <c r="K35" s="321"/>
      <c r="L35" s="322" t="s">
        <v>99</v>
      </c>
      <c r="M35" s="169" t="s">
        <v>100</v>
      </c>
      <c r="N35" s="323" t="s">
        <v>101</v>
      </c>
    </row>
    <row r="36" spans="1:14" s="167" customFormat="1" ht="16.5" customHeight="1" x14ac:dyDescent="0.2">
      <c r="A36" s="331"/>
      <c r="B36" s="332"/>
      <c r="C36" s="333"/>
      <c r="D36" s="334"/>
      <c r="E36" s="334"/>
      <c r="F36" s="335"/>
      <c r="G36" s="335"/>
      <c r="H36" s="320"/>
      <c r="I36" s="320"/>
      <c r="J36" s="324" t="s">
        <v>102</v>
      </c>
      <c r="K36" s="325" t="s">
        <v>103</v>
      </c>
      <c r="L36" s="322"/>
      <c r="M36" s="170" t="s">
        <v>104</v>
      </c>
      <c r="N36" s="323"/>
    </row>
    <row r="37" spans="1:14" s="167" customFormat="1" ht="14.25" customHeight="1" x14ac:dyDescent="0.2">
      <c r="A37" s="331"/>
      <c r="B37" s="332"/>
      <c r="C37" s="333"/>
      <c r="D37" s="334"/>
      <c r="E37" s="334"/>
      <c r="F37" s="335"/>
      <c r="G37" s="335"/>
      <c r="H37" s="320"/>
      <c r="I37" s="320"/>
      <c r="J37" s="324"/>
      <c r="K37" s="325"/>
      <c r="L37" s="322"/>
      <c r="M37" s="171" t="s">
        <v>105</v>
      </c>
      <c r="N37" s="323"/>
    </row>
    <row r="38" spans="1:14" s="167" customFormat="1" ht="15" customHeight="1" x14ac:dyDescent="0.2">
      <c r="A38" s="218" t="s">
        <v>191</v>
      </c>
      <c r="B38" s="206" t="s">
        <v>120</v>
      </c>
      <c r="C38" s="207" t="s">
        <v>107</v>
      </c>
      <c r="D38" s="316">
        <v>4116</v>
      </c>
      <c r="E38" s="316"/>
      <c r="F38" s="208" t="s">
        <v>82</v>
      </c>
      <c r="G38" s="207">
        <v>104513013</v>
      </c>
      <c r="H38" s="317" t="s">
        <v>187</v>
      </c>
      <c r="I38" s="317"/>
      <c r="J38" s="209">
        <v>0</v>
      </c>
      <c r="K38" s="210">
        <v>111213</v>
      </c>
      <c r="L38" s="211">
        <v>111213</v>
      </c>
      <c r="M38" s="212">
        <f>SUM(K38-L38)</f>
        <v>0</v>
      </c>
      <c r="N38" s="252">
        <v>111213</v>
      </c>
    </row>
    <row r="39" spans="1:14" s="167" customFormat="1" ht="15" customHeight="1" x14ac:dyDescent="0.2">
      <c r="A39" s="219" t="s">
        <v>191</v>
      </c>
      <c r="B39" s="214" t="s">
        <v>120</v>
      </c>
      <c r="C39" s="174" t="s">
        <v>107</v>
      </c>
      <c r="D39" s="318">
        <v>4116</v>
      </c>
      <c r="E39" s="318"/>
      <c r="F39" s="176" t="s">
        <v>82</v>
      </c>
      <c r="G39" s="174">
        <v>104113013</v>
      </c>
      <c r="H39" s="319" t="s">
        <v>188</v>
      </c>
      <c r="I39" s="319"/>
      <c r="J39" s="178">
        <v>0</v>
      </c>
      <c r="K39" s="179">
        <v>23787</v>
      </c>
      <c r="L39" s="180">
        <v>23787</v>
      </c>
      <c r="M39" s="215">
        <f>SUM(K39-L39)</f>
        <v>0</v>
      </c>
      <c r="N39" s="253">
        <v>23787</v>
      </c>
    </row>
    <row r="40" spans="1:14" s="167" customFormat="1" ht="15" customHeight="1" x14ac:dyDescent="0.2">
      <c r="A40" s="219" t="s">
        <v>191</v>
      </c>
      <c r="B40" s="216" t="s">
        <v>121</v>
      </c>
      <c r="C40" s="174" t="s">
        <v>107</v>
      </c>
      <c r="D40" s="175">
        <v>4116</v>
      </c>
      <c r="E40" s="175"/>
      <c r="F40" s="176" t="s">
        <v>82</v>
      </c>
      <c r="G40" s="207">
        <v>104513013</v>
      </c>
      <c r="H40" s="317" t="s">
        <v>189</v>
      </c>
      <c r="I40" s="317"/>
      <c r="J40" s="190">
        <v>0</v>
      </c>
      <c r="K40" s="191">
        <v>38250</v>
      </c>
      <c r="L40" s="192">
        <v>38250</v>
      </c>
      <c r="M40" s="215">
        <f>SUM(K40-L40)</f>
        <v>0</v>
      </c>
      <c r="N40" s="254">
        <v>38250</v>
      </c>
    </row>
    <row r="41" spans="1:14" s="167" customFormat="1" ht="15" customHeight="1" x14ac:dyDescent="0.2">
      <c r="A41" s="219" t="s">
        <v>191</v>
      </c>
      <c r="B41" s="216" t="s">
        <v>121</v>
      </c>
      <c r="C41" s="174" t="s">
        <v>107</v>
      </c>
      <c r="D41" s="175">
        <v>4116</v>
      </c>
      <c r="E41" s="175"/>
      <c r="F41" s="176" t="s">
        <v>82</v>
      </c>
      <c r="G41" s="174">
        <v>104113013</v>
      </c>
      <c r="H41" s="319" t="s">
        <v>190</v>
      </c>
      <c r="I41" s="319"/>
      <c r="J41" s="190">
        <v>0</v>
      </c>
      <c r="K41" s="191">
        <v>6750</v>
      </c>
      <c r="L41" s="192">
        <v>6750</v>
      </c>
      <c r="M41" s="215">
        <f>SUM(K41-L41)</f>
        <v>0</v>
      </c>
      <c r="N41" s="253">
        <v>6750</v>
      </c>
    </row>
    <row r="42" spans="1:14" s="167" customFormat="1" ht="15" customHeight="1" x14ac:dyDescent="0.2">
      <c r="A42" s="283" t="s">
        <v>227</v>
      </c>
      <c r="B42" s="284" t="s">
        <v>228</v>
      </c>
      <c r="C42" s="284" t="s">
        <v>107</v>
      </c>
      <c r="D42" s="316">
        <v>4116</v>
      </c>
      <c r="E42" s="316"/>
      <c r="F42" s="250" t="s">
        <v>82</v>
      </c>
      <c r="G42" s="285">
        <v>14004</v>
      </c>
      <c r="H42" s="282" t="s">
        <v>229</v>
      </c>
      <c r="I42" s="282"/>
      <c r="J42" s="286">
        <v>0</v>
      </c>
      <c r="K42" s="287">
        <v>150000</v>
      </c>
      <c r="L42" s="288">
        <v>150000</v>
      </c>
      <c r="M42" s="289">
        <f>SUM(J42+K42-L42)</f>
        <v>0</v>
      </c>
      <c r="N42" s="290">
        <v>150000</v>
      </c>
    </row>
    <row r="43" spans="1:14" s="167" customFormat="1" ht="15" customHeight="1" x14ac:dyDescent="0.2">
      <c r="A43" s="213" t="s">
        <v>180</v>
      </c>
      <c r="B43" s="174" t="s">
        <v>182</v>
      </c>
      <c r="C43" s="174" t="s">
        <v>107</v>
      </c>
      <c r="D43" s="318">
        <v>4122</v>
      </c>
      <c r="E43" s="318"/>
      <c r="F43" s="176" t="s">
        <v>82</v>
      </c>
      <c r="G43" s="291" t="s">
        <v>183</v>
      </c>
      <c r="H43" s="177" t="s">
        <v>181</v>
      </c>
      <c r="I43" s="177"/>
      <c r="J43" s="178">
        <v>0</v>
      </c>
      <c r="K43" s="179">
        <v>78000</v>
      </c>
      <c r="L43" s="180">
        <v>78000</v>
      </c>
      <c r="M43" s="181">
        <f>SUM(J43+K43-L43)</f>
        <v>0</v>
      </c>
      <c r="N43" s="182">
        <v>78000</v>
      </c>
    </row>
    <row r="44" spans="1:14" s="167" customFormat="1" ht="15" customHeight="1" thickBot="1" x14ac:dyDescent="0.25">
      <c r="A44" s="213" t="s">
        <v>180</v>
      </c>
      <c r="B44" s="251" t="s">
        <v>184</v>
      </c>
      <c r="C44" s="187" t="s">
        <v>107</v>
      </c>
      <c r="D44" s="318">
        <v>4122</v>
      </c>
      <c r="E44" s="318"/>
      <c r="F44" s="176" t="s">
        <v>82</v>
      </c>
      <c r="G44" s="217" t="s">
        <v>185</v>
      </c>
      <c r="H44" s="177" t="s">
        <v>186</v>
      </c>
      <c r="I44" s="177"/>
      <c r="J44" s="190">
        <v>0</v>
      </c>
      <c r="K44" s="191">
        <v>30000</v>
      </c>
      <c r="L44" s="192">
        <v>30000</v>
      </c>
      <c r="M44" s="181">
        <f>SUM(J44+K44-L44)</f>
        <v>0</v>
      </c>
      <c r="N44" s="182">
        <v>30000</v>
      </c>
    </row>
    <row r="45" spans="1:14" s="167" customFormat="1" ht="22.5" customHeight="1" thickTop="1" thickBot="1" x14ac:dyDescent="0.25">
      <c r="A45" s="313" t="s">
        <v>115</v>
      </c>
      <c r="B45" s="313"/>
      <c r="C45" s="313"/>
      <c r="D45" s="313"/>
      <c r="E45" s="313"/>
      <c r="F45" s="313"/>
      <c r="G45" s="313"/>
      <c r="H45" s="313"/>
      <c r="I45" s="313"/>
      <c r="J45" s="195">
        <f>SUM(J38:J44)</f>
        <v>0</v>
      </c>
      <c r="K45" s="196">
        <f>SUM(K38:K44)</f>
        <v>438000</v>
      </c>
      <c r="L45" s="197">
        <f>SUM(L38:L44)</f>
        <v>438000</v>
      </c>
      <c r="M45" s="198">
        <f>SUM(M38:M44)</f>
        <v>0</v>
      </c>
      <c r="N45" s="199">
        <f>SUM(N38:N44)</f>
        <v>438000</v>
      </c>
    </row>
    <row r="46" spans="1:14" s="167" customFormat="1" x14ac:dyDescent="0.25">
      <c r="A46" s="314" t="s">
        <v>43</v>
      </c>
      <c r="B46" s="314"/>
      <c r="C46" s="314"/>
      <c r="D46" s="314"/>
      <c r="E46" s="314"/>
      <c r="F46" s="314"/>
      <c r="G46" s="314"/>
      <c r="H46" s="314"/>
      <c r="I46" s="314"/>
      <c r="J46" s="315">
        <f>SUM(J45:K45)</f>
        <v>438000</v>
      </c>
      <c r="K46" s="315"/>
      <c r="L46" s="201"/>
      <c r="M46" s="6"/>
      <c r="N46" s="202"/>
    </row>
    <row r="48" spans="1:14" x14ac:dyDescent="0.25">
      <c r="K48" s="220"/>
    </row>
    <row r="50" spans="11:11" x14ac:dyDescent="0.25">
      <c r="K50" s="221"/>
    </row>
  </sheetData>
  <sheetProtection selectLockedCells="1" selectUnlockedCells="1"/>
  <mergeCells count="56">
    <mergeCell ref="A4:C4"/>
    <mergeCell ref="D4:N4"/>
    <mergeCell ref="C5:D5"/>
    <mergeCell ref="F5:J5"/>
    <mergeCell ref="C6:D6"/>
    <mergeCell ref="F6:J6"/>
    <mergeCell ref="A11:A13"/>
    <mergeCell ref="B11:B13"/>
    <mergeCell ref="C11:C13"/>
    <mergeCell ref="D11:E13"/>
    <mergeCell ref="F11:G13"/>
    <mergeCell ref="C7:D7"/>
    <mergeCell ref="F7:J7"/>
    <mergeCell ref="A8:J8"/>
    <mergeCell ref="A10:I10"/>
    <mergeCell ref="J10:M10"/>
    <mergeCell ref="J20:K20"/>
    <mergeCell ref="H11:I13"/>
    <mergeCell ref="J11:K11"/>
    <mergeCell ref="L11:L13"/>
    <mergeCell ref="N11:N13"/>
    <mergeCell ref="J12:J13"/>
    <mergeCell ref="K12:K13"/>
    <mergeCell ref="D14:E14"/>
    <mergeCell ref="H14:I14"/>
    <mergeCell ref="H17:I17"/>
    <mergeCell ref="H18:I18"/>
    <mergeCell ref="A19:I19"/>
    <mergeCell ref="A35:A37"/>
    <mergeCell ref="B35:B37"/>
    <mergeCell ref="C35:C37"/>
    <mergeCell ref="D35:E37"/>
    <mergeCell ref="F35:G37"/>
    <mergeCell ref="A32:D32"/>
    <mergeCell ref="E32:N32"/>
    <mergeCell ref="A33:I33"/>
    <mergeCell ref="A34:I34"/>
    <mergeCell ref="J34:M34"/>
    <mergeCell ref="H35:I37"/>
    <mergeCell ref="J35:K35"/>
    <mergeCell ref="L35:L37"/>
    <mergeCell ref="N35:N37"/>
    <mergeCell ref="J36:J37"/>
    <mergeCell ref="K36:K37"/>
    <mergeCell ref="A45:I45"/>
    <mergeCell ref="A46:I46"/>
    <mergeCell ref="J46:K46"/>
    <mergeCell ref="D38:E38"/>
    <mergeCell ref="H38:I38"/>
    <mergeCell ref="D39:E39"/>
    <mergeCell ref="H39:I39"/>
    <mergeCell ref="H40:I40"/>
    <mergeCell ref="H41:I41"/>
    <mergeCell ref="D43:E43"/>
    <mergeCell ref="D44:E44"/>
    <mergeCell ref="D42:E42"/>
  </mergeCells>
  <pageMargins left="0" right="0" top="0.94513888888888886" bottom="0.74791666666666656" header="0.31527777777777777" footer="0.51180555555555551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CZ00303453&amp;C&amp;"Calibri,Běžné"&amp;14Přehled DOTACÍ
 v návaznosti na rozpočet&amp;R&amp;"Calibri,Běžné"&amp;11Rok 2018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3 </vt:lpstr>
      <vt:lpstr>Přehled o stavu rozpočtu 2018</vt:lpstr>
      <vt:lpstr>Dotace 2018 -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2018-07-17T07:27:34Z</cp:lastPrinted>
  <dcterms:created xsi:type="dcterms:W3CDTF">2018-06-18T04:56:11Z</dcterms:created>
  <dcterms:modified xsi:type="dcterms:W3CDTF">2024-01-15T14:13:57Z</dcterms:modified>
</cp:coreProperties>
</file>