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6380" windowHeight="8190" activeTab="2"/>
  </bookViews>
  <sheets>
    <sheet name="ROZPOČTOVÉ OPATŘENÍ č. 4" sheetId="8" r:id="rId1"/>
    <sheet name="Přehled o stavu rozpočtu 2018" sheetId="2" r:id="rId2"/>
    <sheet name="Dotace 2018 - přehled" sheetId="3" r:id="rId3"/>
  </sheets>
  <calcPr calcId="145621" iterateDelta="1E-4"/>
</workbook>
</file>

<file path=xl/calcChain.xml><?xml version="1.0" encoding="utf-8"?>
<calcChain xmlns="http://schemas.openxmlformats.org/spreadsheetml/2006/main">
  <c r="E25" i="2" l="1"/>
  <c r="E21" i="2"/>
  <c r="D36" i="2"/>
  <c r="D47" i="2"/>
  <c r="E10" i="2"/>
  <c r="E14" i="2"/>
  <c r="M44" i="3"/>
  <c r="M43" i="3"/>
  <c r="M36" i="8"/>
  <c r="L36" i="8"/>
  <c r="M65" i="8"/>
  <c r="L65" i="8"/>
  <c r="M26" i="8"/>
  <c r="L26" i="8"/>
  <c r="M14" i="8"/>
  <c r="L14" i="8"/>
  <c r="M8" i="3"/>
  <c r="M42" i="3"/>
  <c r="E31" i="2"/>
  <c r="D40" i="2"/>
  <c r="D43" i="2"/>
  <c r="M45" i="3"/>
  <c r="K8" i="3"/>
  <c r="L8" i="3"/>
  <c r="M14" i="3"/>
  <c r="M19" i="3"/>
  <c r="M17" i="3"/>
  <c r="M18" i="3"/>
  <c r="J19" i="3"/>
  <c r="J20" i="3"/>
  <c r="K19" i="3"/>
  <c r="L19" i="3"/>
  <c r="N19" i="3"/>
  <c r="M38" i="3"/>
  <c r="M39" i="3"/>
  <c r="M40" i="3"/>
  <c r="M41" i="3"/>
  <c r="J46" i="3"/>
  <c r="K46" i="3"/>
  <c r="L46" i="3"/>
  <c r="N46" i="3"/>
  <c r="C35" i="2"/>
  <c r="C36" i="2"/>
  <c r="C40" i="2"/>
  <c r="C43" i="2"/>
  <c r="C41" i="2"/>
  <c r="E41" i="2"/>
  <c r="D41" i="2"/>
  <c r="E42" i="2"/>
  <c r="C47" i="2"/>
  <c r="M46" i="3"/>
  <c r="J47" i="3"/>
  <c r="E36" i="2"/>
  <c r="E47" i="2"/>
  <c r="E35" i="2"/>
  <c r="E40" i="2"/>
  <c r="E43" i="2"/>
  <c r="C46" i="2"/>
  <c r="C48" i="2"/>
  <c r="D35" i="2"/>
  <c r="C37" i="2"/>
  <c r="E37" i="2"/>
  <c r="E46" i="2"/>
  <c r="E48" i="2"/>
  <c r="D37" i="2"/>
  <c r="D46" i="2"/>
  <c r="D48" i="2"/>
</calcChain>
</file>

<file path=xl/sharedStrings.xml><?xml version="1.0" encoding="utf-8"?>
<sst xmlns="http://schemas.openxmlformats.org/spreadsheetml/2006/main" count="660" uniqueCount="205">
  <si>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</si>
  <si>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</si>
  <si>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</si>
  <si>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</si>
  <si>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</si>
  <si>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</si>
  <si>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</si>
  <si>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</si>
  <si>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</si>
  <si>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</si>
  <si>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</si>
  <si>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</si>
  <si>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</si>
  <si>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</si>
  <si>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</si>
  <si>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</si>
  <si>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</si>
  <si>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</si>
  <si>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</si>
  <si>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</si>
  <si>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</si>
  <si>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</si>
  <si>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</si>
  <si>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</si>
  <si>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</si>
  <si>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</si>
  <si>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</si>
  <si>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</si>
  <si>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</si>
  <si>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</si>
  <si>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005512</t>
  </si>
  <si>
    <t>5021</t>
  </si>
  <si>
    <t>5169</t>
  </si>
  <si>
    <t>5171</t>
  </si>
  <si>
    <t>006409</t>
  </si>
  <si>
    <t>5909</t>
  </si>
  <si>
    <t>6409-5909 lze použít na pokrytí neinvestičních výdajů libovolného § RS</t>
  </si>
  <si>
    <t>6909</t>
  </si>
  <si>
    <t>6409-6909 lze použít na pokrytí investičních výdajů libovolného § RS</t>
  </si>
  <si>
    <t>002310</t>
  </si>
  <si>
    <t>5139</t>
  </si>
  <si>
    <t>003419</t>
  </si>
  <si>
    <t>5194</t>
  </si>
  <si>
    <t>Zpracovala : Pavlína Minářová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</si>
  <si>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</si>
  <si>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</si>
  <si>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</si>
  <si>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</si>
  <si>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</si>
  <si>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</si>
  <si>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</si>
  <si>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</si>
  <si>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</si>
  <si>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</si>
  <si>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</si>
  <si>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</si>
  <si>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</si>
  <si>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</si>
  <si>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</si>
  <si>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</si>
  <si>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</si>
  <si>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</si>
  <si>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</si>
  <si>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</si>
  <si>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</si>
  <si>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</si>
  <si>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</si>
  <si>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</si>
  <si>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</si>
  <si>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</si>
  <si>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</si>
  <si>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</si>
  <si>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</si>
  <si>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</si>
  <si>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</si>
  <si>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</si>
  <si>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</si>
  <si>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</si>
  <si>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</si>
  <si>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</si>
  <si>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</si>
  <si>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</si>
  <si>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</si>
  <si>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</si>
  <si>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</si>
  <si>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</si>
  <si>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</si>
  <si>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</si>
  <si>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</si>
  <si>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</si>
  <si>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</si>
  <si>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</si>
  <si>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</si>
  <si>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</si>
  <si>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</si>
  <si>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</si>
  <si>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</si>
  <si>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</si>
  <si>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</si>
  <si>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</si>
  <si>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</si>
  <si>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</si>
  <si>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</si>
  <si>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</si>
  <si>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</si>
  <si>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</si>
  <si>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</si>
  <si>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</si>
  <si>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</si>
  <si>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</si>
  <si>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</si>
  <si>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SR prostřednictvím Ol.kraje - VOLBA PREZIDENTA ČR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</si>
  <si>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</si>
  <si>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</si>
  <si>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</si>
  <si>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</si>
  <si>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</si>
  <si>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</si>
  <si>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</si>
  <si>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</si>
  <si>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IV.</t>
  </si>
  <si>
    <t>V.</t>
  </si>
  <si>
    <t>IV. (navýšení) Neinvestiční dotace na VEŘEJNĚ PROSPĚŠNÉ PRÁCE (VPP) - dotace EU a SR - Úřad práce Šumperk</t>
  </si>
  <si>
    <t>V. (navýšení) Neinvestiční dotace na VEŘEJNĚ PROSPĚŠNÉ PRÁCE (VPP) - dotace EU a SR - Úřad práce Olomouc</t>
  </si>
  <si>
    <t>002143</t>
  </si>
  <si>
    <t>5137</t>
  </si>
  <si>
    <t>5175</t>
  </si>
  <si>
    <t>5156</t>
  </si>
  <si>
    <t>PITNÁ VODA - opravy a udržování</t>
  </si>
  <si>
    <t>003319</t>
  </si>
  <si>
    <t>5164</t>
  </si>
  <si>
    <t>003612</t>
  </si>
  <si>
    <t>5166</t>
  </si>
  <si>
    <t>003613</t>
  </si>
  <si>
    <t>003722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</si>
  <si>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</si>
  <si>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3/2018 - ZMě Štíty dne 20.06.2018: </t>
    </r>
  </si>
  <si>
    <t>3/2018</t>
  </si>
  <si>
    <t>Olomoucký kraj - "JSDH Štíty" - na vybavení JSDH Štíty</t>
  </si>
  <si>
    <t>VII.</t>
  </si>
  <si>
    <t>00 415</t>
  </si>
  <si>
    <t>VIII.</t>
  </si>
  <si>
    <t>00 582</t>
  </si>
  <si>
    <t>Olomoucký kraj - "TIC Štíty - Zkvalitnění služeb v TIC</t>
  </si>
  <si>
    <t>IX.</t>
  </si>
  <si>
    <t>002321</t>
  </si>
  <si>
    <t>003314</t>
  </si>
  <si>
    <t>003329</t>
  </si>
  <si>
    <t>TĚLOVÝCHOVA - PHM</t>
  </si>
  <si>
    <t>006171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</si>
  <si>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20.06.2018: </t>
    </r>
  </si>
  <si>
    <t>1/2018</t>
  </si>
  <si>
    <t>VI.</t>
  </si>
  <si>
    <t>MV ČR prostřednictvím Ol.kraje - "JSDH Štíty" - zab.akcesch.</t>
  </si>
  <si>
    <t>Účelová neinvestiční dotace na VPP za 6/2018 - evropský podíl 82,38% (EU)</t>
  </si>
  <si>
    <t>Účelová neinvestiční dotace na VPP za 6/2018 - národní podíl 17,62% (SR)</t>
  </si>
  <si>
    <t>Účelová neinvestiční dotace na VPP za 6/2018 - evropský podíl 85% (EU)</t>
  </si>
  <si>
    <t>Účelová neinvestiční dotace na VPP za 6/2018 - národní podíl 15% (SR)</t>
  </si>
  <si>
    <t>4121</t>
  </si>
  <si>
    <t>024</t>
  </si>
  <si>
    <t>3002</t>
  </si>
  <si>
    <t>Neinvestiční dotace na úhradu nákladů na projekt "MEIS "</t>
  </si>
  <si>
    <t>MEIS - materiál</t>
  </si>
  <si>
    <t>MEIS - služby</t>
  </si>
  <si>
    <t>MEIS - občerstvení</t>
  </si>
  <si>
    <t>MEIS - dary</t>
  </si>
  <si>
    <t xml:space="preserve">2) Změny rozpočtu - vlastní - VÝDAJE </t>
  </si>
  <si>
    <t>MEIS - dohoda o provedení práce</t>
  </si>
  <si>
    <t>KANALIZACE a ČOV - nákup materiálu</t>
  </si>
  <si>
    <t>KANALIZACE A ČOV - opravy a udržování</t>
  </si>
  <si>
    <t>5172</t>
  </si>
  <si>
    <t xml:space="preserve">KNIHOVNA - licence do PC </t>
  </si>
  <si>
    <t>KULTURA - nákup materiálu</t>
  </si>
  <si>
    <t>KOSTEL - nákup materiálu</t>
  </si>
  <si>
    <t>TĚLOVÝCHOVA - nákup materiálu</t>
  </si>
  <si>
    <t>5151</t>
  </si>
  <si>
    <t>TĚLOVÝCHOVA - studená voda</t>
  </si>
  <si>
    <t>TĚLOVÝCHOVA - opravy a udržování (zejména sokolovna)</t>
  </si>
  <si>
    <t>NEBYTOVÉ HOSPODÁŘSTVÍ - studená voda</t>
  </si>
  <si>
    <t>BYTOVÉ HOSPODÁŘSTVÍ - vratky z vyúčtování služeb</t>
  </si>
  <si>
    <t>NEBYTOVÉ HOSPODÁŘSTVÍ - nájemné (např. lešení)</t>
  </si>
  <si>
    <t xml:space="preserve">NEBYTOVÉ HOSPODÁŘSTVÍ - opravy a udržování </t>
  </si>
  <si>
    <t>003639</t>
  </si>
  <si>
    <t>MH - znalecký posudek o ceně nemovistosti (pozemky)</t>
  </si>
  <si>
    <t>6130</t>
  </si>
  <si>
    <t>MH - pozemky</t>
  </si>
  <si>
    <t>ODPADOVÉ HOSPODÁŘSTVÍ - kontejnery</t>
  </si>
  <si>
    <t>ODPADOVÉ HOSPODÁŘSTVÍ - opravy a udržování</t>
  </si>
  <si>
    <t>VEŘEJNÁ ZELEŇ - PHM</t>
  </si>
  <si>
    <t>JSDH Štíty - nákup materiálu</t>
  </si>
  <si>
    <t>SPRÁVA - DDHM</t>
  </si>
  <si>
    <t>SPRÁVA - věcné dary - Kniha -"Štíty - historie a proměny města" - 300ks</t>
  </si>
  <si>
    <t>4/2018</t>
  </si>
  <si>
    <t>IX. Neinvestiční dotace na úhradu nákladů na projekt "MEIS" - Statutární město Olomouc</t>
  </si>
  <si>
    <t>ZJ 024, orj. 3002, org. 3002</t>
  </si>
  <si>
    <t xml:space="preserve">Statutární město Olomouc - "MEIS" </t>
  </si>
  <si>
    <t>1-4/2018</t>
  </si>
  <si>
    <r>
      <t>EU - Úřad práce Olomouc - "VPP" - 85% z dotace 60.000,- Kč</t>
    </r>
    <r>
      <rPr>
        <b/>
        <i/>
        <sz val="6"/>
        <color indexed="8"/>
        <rFont val="Arial"/>
        <family val="2"/>
        <charset val="238"/>
      </rPr>
      <t>(3-6/2018)</t>
    </r>
  </si>
  <si>
    <r>
      <t>SR - Úřad práce Olomouc - "VPP" - 15% z dotace 60.000,- Kč</t>
    </r>
    <r>
      <rPr>
        <b/>
        <i/>
        <sz val="6"/>
        <color indexed="8"/>
        <rFont val="Arial"/>
        <family val="2"/>
        <charset val="238"/>
      </rPr>
      <t xml:space="preserve"> (3-6/2018)</t>
    </r>
  </si>
  <si>
    <r>
      <t xml:space="preserve">EU - Úřad práce Špk. - "VPP" - 82,38% z dotace 193.500,- Kč </t>
    </r>
    <r>
      <rPr>
        <b/>
        <i/>
        <sz val="7"/>
        <color indexed="8"/>
        <rFont val="Arial"/>
        <family val="2"/>
        <charset val="238"/>
      </rPr>
      <t>(3-6/2018)</t>
    </r>
  </si>
  <si>
    <r>
      <t xml:space="preserve">SR - Úřad práce Špk. - "VPP" - 17,62% z dotace 193.500,- Kč </t>
    </r>
    <r>
      <rPr>
        <b/>
        <i/>
        <sz val="7"/>
        <color indexed="8"/>
        <rFont val="Arial"/>
        <family val="2"/>
        <charset val="238"/>
      </rPr>
      <t>(3-6/2018)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</si>
  <si>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4/2018 - ZMě Štíty dne 25.07.2018: </t>
    </r>
  </si>
  <si>
    <t>Skutečnost 7/2018</t>
  </si>
  <si>
    <t>TĚLOVÝCHOVA - ostatní služby</t>
  </si>
  <si>
    <r>
      <t xml:space="preserve">(±1.135.124,- Kč) </t>
    </r>
    <r>
      <rPr>
        <sz val="8"/>
        <color indexed="56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</si>
</sst>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</numFmts>
  <fonts count="85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b/>
      <sz val="7"/>
      <color indexed="1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8"/>
      <color indexed="56"/>
      <name val="Symbol"/>
      <family val="1"/>
      <charset val="2"/>
    </font>
    <font>
      <sz val="10"/>
      <color rgb="FFFF0000"/>
      <name val="Arial"/>
      <family val="2"/>
      <charset val="238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7"/>
      </patternFill>
    </fill>
  </fills>
  <borders count="102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38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5" fillId="0" borderId="8" xfId="9" applyNumberFormat="1" applyFont="1" applyBorder="1"/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5" fillId="0" borderId="11" xfId="9" applyNumberFormat="1" applyFont="1" applyBorder="1"/>
    <xf numFmtId="49" fontId="13" fillId="0" borderId="12" xfId="1" applyNumberFormat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5" fillId="0" borderId="14" xfId="3" applyNumberFormat="1" applyFont="1" applyBorder="1" applyAlignment="1">
      <alignment horizontal="center" vertical="center"/>
    </xf>
    <xf numFmtId="4" fontId="15" fillId="0" borderId="14" xfId="3" applyNumberFormat="1" applyFont="1" applyBorder="1" applyAlignment="1">
      <alignment vertical="center"/>
    </xf>
    <xf numFmtId="49" fontId="15" fillId="0" borderId="16" xfId="9" applyNumberFormat="1" applyFont="1" applyBorder="1"/>
    <xf numFmtId="49" fontId="13" fillId="0" borderId="17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9" xfId="9" applyNumberFormat="1" applyFont="1" applyBorder="1"/>
    <xf numFmtId="49" fontId="14" fillId="0" borderId="1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49" fontId="15" fillId="0" borderId="10" xfId="3" applyNumberFormat="1" applyFont="1" applyBorder="1" applyAlignment="1">
      <alignment horizontal="center" vertical="center"/>
    </xf>
    <xf numFmtId="4" fontId="15" fillId="0" borderId="10" xfId="3" applyNumberFormat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5" fillId="0" borderId="22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0" fontId="1" fillId="3" borderId="0" xfId="3" applyFont="1" applyFill="1"/>
    <xf numFmtId="49" fontId="11" fillId="2" borderId="23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4" fontId="1" fillId="2" borderId="23" xfId="3" applyNumberFormat="1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left" vertical="center"/>
    </xf>
    <xf numFmtId="0" fontId="1" fillId="0" borderId="0" xfId="3" applyFont="1" applyAlignment="1">
      <alignment horizontal="center"/>
    </xf>
    <xf numFmtId="49" fontId="13" fillId="3" borderId="4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4" fillId="3" borderId="7" xfId="1" applyNumberFormat="1" applyFont="1" applyFill="1" applyBorder="1" applyAlignment="1">
      <alignment horizontal="center" vertical="center"/>
    </xf>
    <xf numFmtId="49" fontId="4" fillId="3" borderId="7" xfId="1" applyNumberFormat="1" applyFont="1" applyFill="1" applyBorder="1" applyAlignment="1">
      <alignment horizontal="center" vertical="center"/>
    </xf>
    <xf numFmtId="49" fontId="15" fillId="3" borderId="7" xfId="3" applyNumberFormat="1" applyFont="1" applyFill="1" applyBorder="1" applyAlignment="1">
      <alignment horizontal="center" vertical="center"/>
    </xf>
    <xf numFmtId="4" fontId="15" fillId="3" borderId="7" xfId="3" applyNumberFormat="1" applyFont="1" applyFill="1" applyBorder="1" applyAlignment="1">
      <alignment vertical="center"/>
    </xf>
    <xf numFmtId="4" fontId="4" fillId="3" borderId="7" xfId="3" applyNumberFormat="1" applyFont="1" applyFill="1" applyBorder="1" applyAlignment="1">
      <alignment vertical="center"/>
    </xf>
    <xf numFmtId="49" fontId="13" fillId="3" borderId="9" xfId="1" applyNumberFormat="1" applyFont="1" applyFill="1" applyBorder="1" applyAlignment="1">
      <alignment horizontal="center" vertical="center"/>
    </xf>
    <xf numFmtId="49" fontId="13" fillId="3" borderId="10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49" fontId="14" fillId="3" borderId="10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15" fillId="3" borderId="10" xfId="3" applyNumberFormat="1" applyFont="1" applyFill="1" applyBorder="1" applyAlignment="1">
      <alignment horizontal="center" vertical="center"/>
    </xf>
    <xf numFmtId="4" fontId="15" fillId="3" borderId="10" xfId="3" applyNumberFormat="1" applyFont="1" applyFill="1" applyBorder="1" applyAlignment="1">
      <alignment vertical="center"/>
    </xf>
    <xf numFmtId="4" fontId="4" fillId="3" borderId="10" xfId="3" applyNumberFormat="1" applyFont="1" applyFill="1" applyBorder="1" applyAlignment="1">
      <alignment vertical="center"/>
    </xf>
    <xf numFmtId="49" fontId="13" fillId="3" borderId="12" xfId="1" applyNumberFormat="1" applyFont="1" applyFill="1" applyBorder="1" applyAlignment="1">
      <alignment horizontal="center" vertical="center"/>
    </xf>
    <xf numFmtId="49" fontId="13" fillId="3" borderId="13" xfId="1" applyNumberFormat="1" applyFont="1" applyFill="1" applyBorder="1" applyAlignment="1">
      <alignment horizontal="center" vertical="center"/>
    </xf>
    <xf numFmtId="49" fontId="4" fillId="3" borderId="13" xfId="1" applyNumberFormat="1" applyFont="1" applyFill="1" applyBorder="1" applyAlignment="1">
      <alignment horizontal="center" vertical="center"/>
    </xf>
    <xf numFmtId="49" fontId="15" fillId="3" borderId="13" xfId="3" applyNumberFormat="1" applyFont="1" applyFill="1" applyBorder="1" applyAlignment="1">
      <alignment horizontal="center" vertical="center"/>
    </xf>
    <xf numFmtId="4" fontId="15" fillId="3" borderId="13" xfId="3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0" fontId="68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0" fontId="68" fillId="0" borderId="0" xfId="1"/>
    <xf numFmtId="0" fontId="2" fillId="0" borderId="0" xfId="3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0" fontId="26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68" fillId="3" borderId="0" xfId="2" applyFill="1" applyAlignment="1">
      <alignment vertical="center"/>
    </xf>
    <xf numFmtId="164" fontId="17" fillId="3" borderId="0" xfId="2" applyNumberFormat="1" applyFont="1" applyFill="1" applyAlignment="1">
      <alignment vertical="center"/>
    </xf>
    <xf numFmtId="0" fontId="68" fillId="3" borderId="0" xfId="1" applyFill="1"/>
    <xf numFmtId="0" fontId="2" fillId="3" borderId="0" xfId="3" applyFill="1" applyAlignment="1">
      <alignment vertical="center"/>
    </xf>
    <xf numFmtId="0" fontId="2" fillId="3" borderId="0" xfId="3" applyFill="1"/>
    <xf numFmtId="0" fontId="30" fillId="3" borderId="25" xfId="2" applyFont="1" applyFill="1" applyBorder="1" applyAlignment="1">
      <alignment vertical="center"/>
    </xf>
    <xf numFmtId="0" fontId="31" fillId="3" borderId="25" xfId="2" applyFont="1" applyFill="1" applyBorder="1" applyAlignment="1">
      <alignment vertical="center"/>
    </xf>
    <xf numFmtId="0" fontId="32" fillId="3" borderId="25" xfId="2" applyFont="1" applyFill="1" applyBorder="1" applyAlignment="1">
      <alignment vertical="center"/>
    </xf>
    <xf numFmtId="0" fontId="33" fillId="0" borderId="0" xfId="1" applyFont="1"/>
    <xf numFmtId="0" fontId="16" fillId="0" borderId="0" xfId="3" applyFont="1" applyAlignment="1">
      <alignment vertical="center"/>
    </xf>
    <xf numFmtId="164" fontId="17" fillId="3" borderId="26" xfId="2" applyNumberFormat="1" applyFont="1" applyFill="1" applyBorder="1" applyAlignment="1">
      <alignment vertical="center"/>
    </xf>
    <xf numFmtId="0" fontId="1" fillId="3" borderId="0" xfId="3" applyFont="1" applyFill="1" applyAlignment="1">
      <alignment vertical="center"/>
    </xf>
    <xf numFmtId="0" fontId="26" fillId="3" borderId="0" xfId="2" applyFont="1" applyFill="1" applyAlignment="1">
      <alignment horizontal="justify" vertical="center"/>
    </xf>
    <xf numFmtId="164" fontId="34" fillId="3" borderId="0" xfId="2" applyNumberFormat="1" applyFont="1" applyFill="1" applyAlignment="1">
      <alignment vertical="center"/>
    </xf>
    <xf numFmtId="4" fontId="68" fillId="0" borderId="0" xfId="1" applyNumberFormat="1"/>
    <xf numFmtId="0" fontId="26" fillId="0" borderId="0" xfId="2" applyFont="1" applyAlignment="1">
      <alignment horizontal="justify" vertical="center"/>
    </xf>
    <xf numFmtId="164" fontId="17" fillId="3" borderId="0" xfId="2" applyNumberFormat="1" applyFont="1" applyFill="1" applyAlignment="1"/>
    <xf numFmtId="0" fontId="1" fillId="0" borderId="0" xfId="3" applyFont="1" applyAlignment="1">
      <alignment horizontal="center" vertical="center"/>
    </xf>
    <xf numFmtId="3" fontId="37" fillId="4" borderId="27" xfId="2" applyNumberFormat="1" applyFont="1" applyFill="1" applyBorder="1" applyAlignment="1">
      <alignment horizontal="center" vertical="center" wrapText="1"/>
    </xf>
    <xf numFmtId="3" fontId="37" fillId="4" borderId="28" xfId="2" applyNumberFormat="1" applyFont="1" applyFill="1" applyBorder="1" applyAlignment="1">
      <alignment horizontal="center"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164" fontId="18" fillId="3" borderId="31" xfId="2" applyNumberFormat="1" applyFont="1" applyFill="1" applyBorder="1" applyAlignment="1">
      <alignment vertical="center" wrapText="1"/>
    </xf>
    <xf numFmtId="164" fontId="18" fillId="3" borderId="32" xfId="2" applyNumberFormat="1" applyFont="1" applyFill="1" applyBorder="1" applyAlignment="1">
      <alignment vertical="center" wrapText="1"/>
    </xf>
    <xf numFmtId="164" fontId="35" fillId="4" borderId="27" xfId="2" applyNumberFormat="1" applyFont="1" applyFill="1" applyBorder="1" applyAlignment="1">
      <alignment vertical="center" wrapText="1"/>
    </xf>
    <xf numFmtId="164" fontId="35" fillId="4" borderId="28" xfId="2" applyNumberFormat="1" applyFont="1" applyFill="1" applyBorder="1" applyAlignment="1">
      <alignment vertical="center" wrapText="1"/>
    </xf>
    <xf numFmtId="0" fontId="39" fillId="0" borderId="26" xfId="2" applyFont="1" applyBorder="1" applyAlignment="1">
      <alignment horizontal="center" vertical="center"/>
    </xf>
    <xf numFmtId="0" fontId="18" fillId="0" borderId="9" xfId="2" applyFont="1" applyBorder="1" applyAlignment="1">
      <alignment vertical="center"/>
    </xf>
    <xf numFmtId="0" fontId="40" fillId="0" borderId="20" xfId="2" applyFont="1" applyBorder="1" applyAlignment="1">
      <alignment vertical="center" wrapText="1"/>
    </xf>
    <xf numFmtId="164" fontId="40" fillId="3" borderId="33" xfId="2" applyNumberFormat="1" applyFont="1" applyFill="1" applyBorder="1" applyAlignment="1">
      <alignment horizontal="right" vertical="center" wrapText="1"/>
    </xf>
    <xf numFmtId="164" fontId="40" fillId="3" borderId="34" xfId="2" applyNumberFormat="1" applyFont="1" applyFill="1" applyBorder="1" applyAlignment="1">
      <alignment horizontal="right" vertical="center" wrapText="1"/>
    </xf>
    <xf numFmtId="164" fontId="18" fillId="3" borderId="33" xfId="2" applyNumberFormat="1" applyFont="1" applyFill="1" applyBorder="1" applyAlignment="1">
      <alignment vertical="center" wrapText="1"/>
    </xf>
    <xf numFmtId="164" fontId="18" fillId="3" borderId="34" xfId="2" applyNumberFormat="1" applyFont="1" applyFill="1" applyBorder="1" applyAlignment="1">
      <alignment vertical="center" wrapText="1"/>
    </xf>
    <xf numFmtId="0" fontId="18" fillId="0" borderId="35" xfId="2" applyFont="1" applyBorder="1" applyAlignment="1">
      <alignment vertical="center"/>
    </xf>
    <xf numFmtId="0" fontId="40" fillId="0" borderId="15" xfId="2" applyFont="1" applyBorder="1" applyAlignment="1">
      <alignment vertical="center" wrapText="1"/>
    </xf>
    <xf numFmtId="164" fontId="40" fillId="0" borderId="36" xfId="2" applyNumberFormat="1" applyFont="1" applyBorder="1" applyAlignment="1">
      <alignment horizontal="right" vertical="center" wrapText="1"/>
    </xf>
    <xf numFmtId="164" fontId="40" fillId="0" borderId="37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8" xfId="2" applyNumberFormat="1" applyFont="1" applyFill="1" applyBorder="1" applyAlignment="1">
      <alignment vertical="center" wrapText="1"/>
    </xf>
    <xf numFmtId="164" fontId="18" fillId="3" borderId="39" xfId="2" applyNumberFormat="1" applyFont="1" applyFill="1" applyBorder="1" applyAlignment="1">
      <alignment vertical="center" wrapText="1"/>
    </xf>
    <xf numFmtId="164" fontId="18" fillId="3" borderId="40" xfId="2" applyNumberFormat="1" applyFont="1" applyFill="1" applyBorder="1" applyAlignment="1">
      <alignment vertical="center" wrapText="1"/>
    </xf>
    <xf numFmtId="164" fontId="18" fillId="3" borderId="41" xfId="2" applyNumberFormat="1" applyFont="1" applyFill="1" applyBorder="1" applyAlignment="1">
      <alignment vertical="center" wrapText="1"/>
    </xf>
    <xf numFmtId="164" fontId="35" fillId="4" borderId="27" xfId="2" applyNumberFormat="1" applyFont="1" applyFill="1" applyBorder="1" applyAlignment="1">
      <alignment vertical="center"/>
    </xf>
    <xf numFmtId="164" fontId="35" fillId="4" borderId="28" xfId="2" applyNumberFormat="1" applyFont="1" applyFill="1" applyBorder="1" applyAlignment="1">
      <alignment vertical="center"/>
    </xf>
    <xf numFmtId="164" fontId="45" fillId="0" borderId="0" xfId="2" applyNumberFormat="1" applyFont="1" applyAlignment="1">
      <alignment vertical="center"/>
    </xf>
    <xf numFmtId="0" fontId="2" fillId="0" borderId="0" xfId="3" applyAlignment="1">
      <alignment horizontal="right"/>
    </xf>
    <xf numFmtId="0" fontId="46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0" fontId="50" fillId="5" borderId="42" xfId="3" applyFont="1" applyFill="1" applyBorder="1" applyAlignment="1">
      <alignment vertical="center" wrapText="1"/>
    </xf>
    <xf numFmtId="0" fontId="50" fillId="5" borderId="43" xfId="3" applyFont="1" applyFill="1" applyBorder="1" applyAlignment="1">
      <alignment vertical="center" wrapText="1"/>
    </xf>
    <xf numFmtId="0" fontId="51" fillId="5" borderId="44" xfId="3" applyFont="1" applyFill="1" applyBorder="1" applyAlignment="1">
      <alignment vertical="center" wrapText="1"/>
    </xf>
    <xf numFmtId="0" fontId="52" fillId="5" borderId="43" xfId="3" applyFont="1" applyFill="1" applyBorder="1" applyAlignment="1">
      <alignment horizontal="right" vertical="center" wrapText="1"/>
    </xf>
    <xf numFmtId="0" fontId="50" fillId="5" borderId="43" xfId="3" applyFont="1" applyFill="1" applyBorder="1" applyAlignment="1">
      <alignment horizontal="right" vertical="center" wrapText="1"/>
    </xf>
    <xf numFmtId="0" fontId="50" fillId="5" borderId="45" xfId="3" applyFont="1" applyFill="1" applyBorder="1" applyAlignment="1">
      <alignment horizontal="right" vertical="center" wrapText="1"/>
    </xf>
    <xf numFmtId="0" fontId="53" fillId="0" borderId="46" xfId="3" applyFont="1" applyBorder="1" applyAlignment="1">
      <alignment horizontal="left" vertical="center" wrapText="1"/>
    </xf>
    <xf numFmtId="0" fontId="53" fillId="0" borderId="47" xfId="3" applyFont="1" applyBorder="1" applyAlignment="1">
      <alignment horizontal="center" vertical="center" wrapText="1"/>
    </xf>
    <xf numFmtId="0" fontId="53" fillId="0" borderId="0" xfId="3" applyFont="1" applyBorder="1" applyAlignment="1">
      <alignment vertical="center" wrapText="1"/>
    </xf>
    <xf numFmtId="164" fontId="56" fillId="0" borderId="47" xfId="3" applyNumberFormat="1" applyFont="1" applyBorder="1" applyAlignment="1">
      <alignment horizontal="right" vertical="center" wrapText="1"/>
    </xf>
    <xf numFmtId="164" fontId="56" fillId="3" borderId="48" xfId="3" applyNumberFormat="1" applyFont="1" applyFill="1" applyBorder="1" applyAlignment="1">
      <alignment horizontal="right" vertical="center" wrapText="1"/>
    </xf>
    <xf numFmtId="0" fontId="53" fillId="0" borderId="49" xfId="3" applyFont="1" applyBorder="1" applyAlignment="1">
      <alignment horizontal="left" vertical="center" wrapText="1"/>
    </xf>
    <xf numFmtId="0" fontId="53" fillId="0" borderId="50" xfId="3" applyFont="1" applyBorder="1" applyAlignment="1">
      <alignment horizontal="center" vertical="center" wrapText="1"/>
    </xf>
    <xf numFmtId="0" fontId="53" fillId="0" borderId="51" xfId="3" applyFont="1" applyBorder="1" applyAlignment="1">
      <alignment vertical="center" wrapText="1"/>
    </xf>
    <xf numFmtId="164" fontId="56" fillId="0" borderId="50" xfId="3" applyNumberFormat="1" applyFont="1" applyBorder="1" applyAlignment="1">
      <alignment horizontal="right" vertical="center" wrapText="1"/>
    </xf>
    <xf numFmtId="164" fontId="56" fillId="3" borderId="52" xfId="3" applyNumberFormat="1" applyFont="1" applyFill="1" applyBorder="1" applyAlignment="1">
      <alignment horizontal="right" vertical="center" wrapText="1"/>
    </xf>
    <xf numFmtId="164" fontId="57" fillId="5" borderId="43" xfId="3" applyNumberFormat="1" applyFont="1" applyFill="1" applyBorder="1" applyAlignment="1">
      <alignment horizontal="right" vertical="center" wrapText="1"/>
    </xf>
    <xf numFmtId="164" fontId="57" fillId="5" borderId="45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58" fillId="0" borderId="0" xfId="3" applyNumberFormat="1" applyFont="1"/>
    <xf numFmtId="0" fontId="60" fillId="0" borderId="53" xfId="3" applyFont="1" applyBorder="1" applyAlignment="1">
      <alignment horizontal="center" vertical="center"/>
    </xf>
    <xf numFmtId="0" fontId="50" fillId="5" borderId="54" xfId="3" applyFont="1" applyFill="1" applyBorder="1" applyAlignment="1">
      <alignment horizontal="center" vertical="center" wrapText="1"/>
    </xf>
    <xf numFmtId="0" fontId="62" fillId="5" borderId="55" xfId="3" applyFont="1" applyFill="1" applyBorder="1" applyAlignment="1">
      <alignment horizontal="center" vertical="center" wrapText="1"/>
    </xf>
    <xf numFmtId="0" fontId="51" fillId="5" borderId="56" xfId="3" applyFont="1" applyFill="1" applyBorder="1" applyAlignment="1">
      <alignment horizontal="center" vertical="center" wrapText="1"/>
    </xf>
    <xf numFmtId="0" fontId="50" fillId="3" borderId="57" xfId="3" applyFont="1" applyFill="1" applyBorder="1" applyAlignment="1">
      <alignment vertical="center" wrapText="1"/>
    </xf>
    <xf numFmtId="0" fontId="50" fillId="3" borderId="58" xfId="3" applyFont="1" applyFill="1" applyBorder="1" applyAlignment="1">
      <alignment vertical="center" wrapText="1"/>
    </xf>
    <xf numFmtId="0" fontId="50" fillId="3" borderId="58" xfId="3" applyFont="1" applyFill="1" applyBorder="1" applyAlignment="1">
      <alignment horizontal="right" vertical="center" wrapText="1"/>
    </xf>
    <xf numFmtId="0" fontId="51" fillId="3" borderId="59" xfId="3" applyFont="1" applyFill="1" applyBorder="1" applyAlignment="1">
      <alignment horizontal="right" vertical="center" wrapText="1"/>
    </xf>
    <xf numFmtId="0" fontId="51" fillId="3" borderId="60" xfId="3" applyFont="1" applyFill="1" applyBorder="1" applyAlignment="1">
      <alignment horizontal="right" vertical="center" wrapText="1"/>
    </xf>
    <xf numFmtId="0" fontId="51" fillId="3" borderId="61" xfId="3" applyFont="1" applyFill="1" applyBorder="1" applyAlignment="1">
      <alignment vertical="center"/>
    </xf>
    <xf numFmtId="166" fontId="50" fillId="3" borderId="57" xfId="3" applyNumberFormat="1" applyFont="1" applyFill="1" applyBorder="1" applyAlignment="1">
      <alignment horizontal="right" vertical="center"/>
    </xf>
    <xf numFmtId="166" fontId="50" fillId="3" borderId="62" xfId="3" applyNumberFormat="1" applyFont="1" applyFill="1" applyBorder="1" applyAlignment="1">
      <alignment horizontal="right" vertical="center"/>
    </xf>
    <xf numFmtId="166" fontId="50" fillId="3" borderId="58" xfId="3" applyNumberFormat="1" applyFont="1" applyFill="1" applyBorder="1" applyAlignment="1">
      <alignment horizontal="right" vertical="center"/>
    </xf>
    <xf numFmtId="166" fontId="50" fillId="6" borderId="60" xfId="3" applyNumberFormat="1" applyFont="1" applyFill="1" applyBorder="1" applyAlignment="1">
      <alignment horizontal="right" vertical="center"/>
    </xf>
    <xf numFmtId="166" fontId="50" fillId="3" borderId="63" xfId="3" applyNumberFormat="1" applyFont="1" applyFill="1" applyBorder="1" applyAlignment="1">
      <alignment horizontal="right" vertical="center"/>
    </xf>
    <xf numFmtId="0" fontId="51" fillId="3" borderId="60" xfId="3" applyFont="1" applyFill="1" applyBorder="1" applyAlignment="1">
      <alignment horizontal="left" vertical="center"/>
    </xf>
    <xf numFmtId="0" fontId="51" fillId="3" borderId="62" xfId="3" applyFont="1" applyFill="1" applyBorder="1" applyAlignment="1">
      <alignment horizontal="center" vertical="center"/>
    </xf>
    <xf numFmtId="49" fontId="50" fillId="3" borderId="64" xfId="3" applyNumberFormat="1" applyFont="1" applyFill="1" applyBorder="1" applyAlignment="1">
      <alignment vertical="center" wrapText="1"/>
    </xf>
    <xf numFmtId="0" fontId="50" fillId="3" borderId="65" xfId="3" applyFont="1" applyFill="1" applyBorder="1" applyAlignment="1">
      <alignment vertical="center" wrapText="1"/>
    </xf>
    <xf numFmtId="0" fontId="50" fillId="3" borderId="65" xfId="3" applyFont="1" applyFill="1" applyBorder="1" applyAlignment="1">
      <alignment horizontal="right" vertical="center" wrapText="1"/>
    </xf>
    <xf numFmtId="0" fontId="51" fillId="3" borderId="66" xfId="3" applyFont="1" applyFill="1" applyBorder="1" applyAlignment="1">
      <alignment horizontal="right" vertical="center" wrapText="1"/>
    </xf>
    <xf numFmtId="1" fontId="50" fillId="3" borderId="58" xfId="3" applyNumberFormat="1" applyFont="1" applyFill="1" applyBorder="1" applyAlignment="1">
      <alignment horizontal="right" vertical="center" wrapText="1"/>
    </xf>
    <xf numFmtId="166" fontId="50" fillId="3" borderId="64" xfId="3" applyNumberFormat="1" applyFont="1" applyFill="1" applyBorder="1" applyAlignment="1">
      <alignment horizontal="right" vertical="center"/>
    </xf>
    <xf numFmtId="166" fontId="50" fillId="3" borderId="67" xfId="3" applyNumberFormat="1" applyFont="1" applyFill="1" applyBorder="1" applyAlignment="1">
      <alignment horizontal="right" vertical="center"/>
    </xf>
    <xf numFmtId="166" fontId="50" fillId="3" borderId="65" xfId="3" applyNumberFormat="1" applyFont="1" applyFill="1" applyBorder="1" applyAlignment="1">
      <alignment horizontal="right" vertical="center"/>
    </xf>
    <xf numFmtId="166" fontId="50" fillId="3" borderId="68" xfId="3" applyNumberFormat="1" applyFont="1" applyFill="1" applyBorder="1" applyAlignment="1">
      <alignment horizontal="right" vertical="center"/>
    </xf>
    <xf numFmtId="1" fontId="50" fillId="3" borderId="65" xfId="3" applyNumberFormat="1" applyFont="1" applyFill="1" applyBorder="1" applyAlignment="1">
      <alignment horizontal="right" vertical="center" wrapText="1"/>
    </xf>
    <xf numFmtId="166" fontId="50" fillId="5" borderId="42" xfId="3" applyNumberFormat="1" applyFont="1" applyFill="1" applyBorder="1" applyAlignment="1">
      <alignment horizontal="right" vertical="center"/>
    </xf>
    <xf numFmtId="166" fontId="50" fillId="5" borderId="45" xfId="3" applyNumberFormat="1" applyFont="1" applyFill="1" applyBorder="1" applyAlignment="1">
      <alignment horizontal="right" vertical="center"/>
    </xf>
    <xf numFmtId="166" fontId="50" fillId="5" borderId="43" xfId="3" applyNumberFormat="1" applyFont="1" applyFill="1" applyBorder="1" applyAlignment="1">
      <alignment horizontal="right" vertical="center"/>
    </xf>
    <xf numFmtId="166" fontId="50" fillId="5" borderId="69" xfId="3" applyNumberFormat="1" applyFont="1" applyFill="1" applyBorder="1" applyAlignment="1">
      <alignment horizontal="right" vertical="center"/>
    </xf>
    <xf numFmtId="166" fontId="50" fillId="5" borderId="53" xfId="3" applyNumberFormat="1" applyFont="1" applyFill="1" applyBorder="1" applyAlignment="1">
      <alignment horizontal="right" vertical="center"/>
    </xf>
    <xf numFmtId="0" fontId="64" fillId="0" borderId="0" xfId="3" applyFont="1" applyAlignment="1">
      <alignment vertical="center"/>
    </xf>
    <xf numFmtId="166" fontId="65" fillId="0" borderId="0" xfId="3" applyNumberFormat="1" applyFont="1"/>
    <xf numFmtId="167" fontId="2" fillId="0" borderId="0" xfId="3" applyNumberFormat="1"/>
    <xf numFmtId="166" fontId="53" fillId="0" borderId="0" xfId="3" applyNumberFormat="1" applyFont="1" applyBorder="1" applyAlignment="1">
      <alignment horizontal="center"/>
    </xf>
    <xf numFmtId="0" fontId="53" fillId="0" borderId="0" xfId="3" applyFont="1" applyBorder="1" applyAlignment="1">
      <alignment horizontal="center"/>
    </xf>
    <xf numFmtId="0" fontId="3" fillId="0" borderId="70" xfId="3" applyFont="1" applyBorder="1" applyAlignment="1">
      <alignment vertical="center"/>
    </xf>
    <xf numFmtId="0" fontId="67" fillId="3" borderId="71" xfId="3" applyFont="1" applyFill="1" applyBorder="1" applyAlignment="1">
      <alignment horizontal="right" vertical="center" wrapText="1"/>
    </xf>
    <xf numFmtId="0" fontId="50" fillId="3" borderId="72" xfId="3" applyFont="1" applyFill="1" applyBorder="1" applyAlignment="1">
      <alignment horizontal="right" vertical="center" wrapText="1"/>
    </xf>
    <xf numFmtId="0" fontId="51" fillId="3" borderId="73" xfId="3" applyFont="1" applyFill="1" applyBorder="1" applyAlignment="1">
      <alignment horizontal="right" vertical="center" wrapText="1"/>
    </xf>
    <xf numFmtId="166" fontId="50" fillId="3" borderId="74" xfId="3" applyNumberFormat="1" applyFont="1" applyFill="1" applyBorder="1" applyAlignment="1">
      <alignment horizontal="right" vertical="center"/>
    </xf>
    <xf numFmtId="166" fontId="50" fillId="3" borderId="75" xfId="3" applyNumberFormat="1" applyFont="1" applyFill="1" applyBorder="1" applyAlignment="1">
      <alignment horizontal="right" vertical="center"/>
    </xf>
    <xf numFmtId="166" fontId="50" fillId="3" borderId="71" xfId="3" applyNumberFormat="1" applyFont="1" applyFill="1" applyBorder="1" applyAlignment="1">
      <alignment horizontal="right" vertical="center"/>
    </xf>
    <xf numFmtId="166" fontId="50" fillId="6" borderId="54" xfId="3" applyNumberFormat="1" applyFont="1" applyFill="1" applyBorder="1" applyAlignment="1">
      <alignment horizontal="right" vertical="center"/>
    </xf>
    <xf numFmtId="49" fontId="67" fillId="3" borderId="57" xfId="3" applyNumberFormat="1" applyFont="1" applyFill="1" applyBorder="1" applyAlignment="1">
      <alignment horizontal="right" vertical="center" wrapText="1"/>
    </xf>
    <xf numFmtId="0" fontId="67" fillId="3" borderId="58" xfId="3" applyFont="1" applyFill="1" applyBorder="1" applyAlignment="1">
      <alignment horizontal="right" vertical="center" wrapText="1"/>
    </xf>
    <xf numFmtId="166" fontId="50" fillId="6" borderId="61" xfId="3" applyNumberFormat="1" applyFont="1" applyFill="1" applyBorder="1" applyAlignment="1">
      <alignment horizontal="right" vertical="center"/>
    </xf>
    <xf numFmtId="0" fontId="67" fillId="3" borderId="65" xfId="3" applyFont="1" applyFill="1" applyBorder="1" applyAlignment="1">
      <alignment horizontal="right" vertical="center" wrapText="1"/>
    </xf>
    <xf numFmtId="3" fontId="50" fillId="3" borderId="65" xfId="3" applyNumberFormat="1" applyFont="1" applyFill="1" applyBorder="1" applyAlignment="1">
      <alignment horizontal="right" vertical="center" wrapText="1"/>
    </xf>
    <xf numFmtId="49" fontId="69" fillId="3" borderId="74" xfId="3" applyNumberFormat="1" applyFont="1" applyFill="1" applyBorder="1" applyAlignment="1">
      <alignment horizontal="right" vertical="center" wrapText="1"/>
    </xf>
    <xf numFmtId="49" fontId="69" fillId="3" borderId="57" xfId="3" applyNumberFormat="1" applyFont="1" applyFill="1" applyBorder="1" applyAlignment="1">
      <alignment horizontal="right" vertical="center" wrapText="1"/>
    </xf>
    <xf numFmtId="166" fontId="70" fillId="0" borderId="0" xfId="3" applyNumberFormat="1" applyFont="1"/>
    <xf numFmtId="166" fontId="58" fillId="0" borderId="0" xfId="3" applyNumberFormat="1" applyFont="1"/>
    <xf numFmtId="0" fontId="15" fillId="7" borderId="11" xfId="3" applyFont="1" applyFill="1" applyBorder="1" applyAlignment="1">
      <alignment vertical="center"/>
    </xf>
    <xf numFmtId="4" fontId="15" fillId="0" borderId="0" xfId="3" applyNumberFormat="1" applyFont="1" applyAlignment="1">
      <alignment vertical="center"/>
    </xf>
    <xf numFmtId="0" fontId="74" fillId="8" borderId="0" xfId="2" applyFont="1" applyFill="1" applyAlignment="1">
      <alignment vertical="center"/>
    </xf>
    <xf numFmtId="164" fontId="17" fillId="8" borderId="0" xfId="2" applyNumberFormat="1" applyFont="1" applyFill="1" applyAlignment="1">
      <alignment vertical="center"/>
    </xf>
    <xf numFmtId="49" fontId="75" fillId="9" borderId="76" xfId="0" applyNumberFormat="1" applyFont="1" applyFill="1" applyBorder="1" applyAlignment="1">
      <alignment horizontal="center" vertical="center"/>
    </xf>
    <xf numFmtId="49" fontId="75" fillId="9" borderId="77" xfId="0" applyNumberFormat="1" applyFont="1" applyFill="1" applyBorder="1" applyAlignment="1">
      <alignment horizontal="center" vertical="center"/>
    </xf>
    <xf numFmtId="49" fontId="76" fillId="9" borderId="77" xfId="0" applyNumberFormat="1" applyFont="1" applyFill="1" applyBorder="1" applyAlignment="1">
      <alignment horizontal="center" vertical="center"/>
    </xf>
    <xf numFmtId="49" fontId="77" fillId="9" borderId="77" xfId="3" applyNumberFormat="1" applyFont="1" applyFill="1" applyBorder="1" applyAlignment="1">
      <alignment horizontal="center" vertical="center"/>
    </xf>
    <xf numFmtId="4" fontId="77" fillId="9" borderId="77" xfId="3" applyNumberFormat="1" applyFont="1" applyFill="1" applyBorder="1" applyAlignment="1">
      <alignment horizontal="center" vertical="center"/>
    </xf>
    <xf numFmtId="0" fontId="77" fillId="9" borderId="78" xfId="3" applyFont="1" applyFill="1" applyBorder="1" applyAlignment="1">
      <alignment vertical="center"/>
    </xf>
    <xf numFmtId="49" fontId="78" fillId="7" borderId="79" xfId="0" applyNumberFormat="1" applyFont="1" applyFill="1" applyBorder="1" applyAlignment="1">
      <alignment horizontal="center" vertical="center"/>
    </xf>
    <xf numFmtId="49" fontId="79" fillId="7" borderId="79" xfId="0" applyNumberFormat="1" applyFont="1" applyFill="1" applyBorder="1" applyAlignment="1">
      <alignment horizontal="center" vertical="center"/>
    </xf>
    <xf numFmtId="49" fontId="80" fillId="7" borderId="79" xfId="3" applyNumberFormat="1" applyFont="1" applyFill="1" applyBorder="1" applyAlignment="1">
      <alignment horizontal="center" vertical="center"/>
    </xf>
    <xf numFmtId="4" fontId="80" fillId="7" borderId="79" xfId="3" applyNumberFormat="1" applyFont="1" applyFill="1" applyBorder="1" applyAlignment="1">
      <alignment vertical="center"/>
    </xf>
    <xf numFmtId="0" fontId="80" fillId="7" borderId="80" xfId="3" applyFont="1" applyFill="1" applyBorder="1" applyAlignment="1">
      <alignment vertical="center"/>
    </xf>
    <xf numFmtId="49" fontId="4" fillId="3" borderId="10" xfId="3" applyNumberFormat="1" applyFont="1" applyFill="1" applyBorder="1" applyAlignment="1">
      <alignment horizontal="center" vertical="center"/>
    </xf>
    <xf numFmtId="0" fontId="4" fillId="7" borderId="11" xfId="3" applyFont="1" applyFill="1" applyBorder="1" applyAlignment="1">
      <alignment vertical="center"/>
    </xf>
    <xf numFmtId="0" fontId="51" fillId="3" borderId="55" xfId="3" applyFont="1" applyFill="1" applyBorder="1" applyAlignment="1">
      <alignment horizontal="right" vertical="center" wrapText="1"/>
    </xf>
    <xf numFmtId="0" fontId="66" fillId="3" borderId="65" xfId="3" applyFont="1" applyFill="1" applyBorder="1" applyAlignment="1">
      <alignment horizontal="right" vertical="center" wrapText="1"/>
    </xf>
    <xf numFmtId="166" fontId="50" fillId="8" borderId="81" xfId="3" applyNumberFormat="1" applyFont="1" applyFill="1" applyBorder="1" applyAlignment="1">
      <alignment horizontal="right" vertical="center"/>
    </xf>
    <xf numFmtId="166" fontId="50" fillId="8" borderId="63" xfId="3" applyNumberFormat="1" applyFont="1" applyFill="1" applyBorder="1" applyAlignment="1">
      <alignment horizontal="right" vertical="center"/>
    </xf>
    <xf numFmtId="166" fontId="50" fillId="8" borderId="68" xfId="3" applyNumberFormat="1" applyFont="1" applyFill="1" applyBorder="1" applyAlignment="1">
      <alignment horizontal="right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4" fillId="8" borderId="5" xfId="1" applyNumberFormat="1" applyFont="1" applyFill="1" applyBorder="1" applyAlignment="1">
      <alignment horizontal="center" vertical="center"/>
    </xf>
    <xf numFmtId="49" fontId="15" fillId="8" borderId="5" xfId="3" applyNumberFormat="1" applyFont="1" applyFill="1" applyBorder="1" applyAlignment="1">
      <alignment horizontal="center" vertical="center"/>
    </xf>
    <xf numFmtId="4" fontId="15" fillId="8" borderId="5" xfId="3" applyNumberFormat="1" applyFont="1" applyFill="1" applyBorder="1" applyAlignment="1">
      <alignment vertical="center"/>
    </xf>
    <xf numFmtId="4" fontId="4" fillId="8" borderId="5" xfId="3" applyNumberFormat="1" applyFont="1" applyFill="1" applyBorder="1" applyAlignment="1">
      <alignment vertical="center"/>
    </xf>
    <xf numFmtId="49" fontId="67" fillId="3" borderId="64" xfId="3" applyNumberFormat="1" applyFont="1" applyFill="1" applyBorder="1" applyAlignment="1">
      <alignment horizontal="right" vertical="center" wrapText="1"/>
    </xf>
    <xf numFmtId="0" fontId="51" fillId="3" borderId="82" xfId="3" applyFont="1" applyFill="1" applyBorder="1" applyAlignment="1">
      <alignment vertical="center"/>
    </xf>
    <xf numFmtId="166" fontId="50" fillId="6" borderId="66" xfId="3" applyNumberFormat="1" applyFont="1" applyFill="1" applyBorder="1" applyAlignment="1">
      <alignment horizontal="right" vertical="center"/>
    </xf>
    <xf numFmtId="3" fontId="50" fillId="3" borderId="58" xfId="3" applyNumberFormat="1" applyFont="1" applyFill="1" applyBorder="1" applyAlignment="1">
      <alignment horizontal="right" vertical="center" wrapText="1"/>
    </xf>
    <xf numFmtId="49" fontId="12" fillId="10" borderId="0" xfId="1" applyNumberFormat="1" applyFont="1" applyFill="1" applyBorder="1" applyAlignment="1">
      <alignment horizontal="left" vertical="center"/>
    </xf>
    <xf numFmtId="4" fontId="16" fillId="10" borderId="0" xfId="3" applyNumberFormat="1" applyFont="1" applyFill="1" applyBorder="1" applyAlignment="1">
      <alignment vertical="center"/>
    </xf>
    <xf numFmtId="0" fontId="16" fillId="10" borderId="0" xfId="3" applyFont="1" applyFill="1" applyBorder="1" applyAlignment="1">
      <alignment vertical="center"/>
    </xf>
    <xf numFmtId="0" fontId="16" fillId="7" borderId="0" xfId="3" applyFont="1" applyFill="1"/>
    <xf numFmtId="49" fontId="81" fillId="7" borderId="0" xfId="0" applyNumberFormat="1" applyFont="1" applyFill="1" applyBorder="1" applyAlignment="1">
      <alignment vertical="center"/>
    </xf>
    <xf numFmtId="49" fontId="82" fillId="7" borderId="0" xfId="0" applyNumberFormat="1" applyFont="1" applyFill="1" applyAlignment="1">
      <alignment horizontal="center" vertical="center"/>
    </xf>
    <xf numFmtId="49" fontId="82" fillId="7" borderId="0" xfId="3" applyNumberFormat="1" applyFont="1" applyFill="1" applyAlignment="1">
      <alignment horizontal="center" vertical="center"/>
    </xf>
    <xf numFmtId="4" fontId="82" fillId="7" borderId="0" xfId="3" applyNumberFormat="1" applyFont="1" applyFill="1" applyAlignment="1">
      <alignment vertical="center"/>
    </xf>
    <xf numFmtId="0" fontId="82" fillId="7" borderId="0" xfId="3" applyFont="1" applyFill="1" applyAlignment="1">
      <alignment vertical="center"/>
    </xf>
    <xf numFmtId="49" fontId="83" fillId="7" borderId="83" xfId="0" applyNumberFormat="1" applyFont="1" applyFill="1" applyBorder="1" applyAlignment="1">
      <alignment horizontal="center" vertical="center"/>
    </xf>
    <xf numFmtId="49" fontId="83" fillId="7" borderId="79" xfId="0" applyNumberFormat="1" applyFont="1" applyFill="1" applyBorder="1" applyAlignment="1">
      <alignment horizontal="center" vertical="center"/>
    </xf>
    <xf numFmtId="49" fontId="83" fillId="7" borderId="84" xfId="0" applyNumberFormat="1" applyFont="1" applyFill="1" applyBorder="1" applyAlignment="1">
      <alignment horizontal="center" vertical="center"/>
    </xf>
    <xf numFmtId="49" fontId="83" fillId="7" borderId="85" xfId="0" applyNumberFormat="1" applyFont="1" applyFill="1" applyBorder="1" applyAlignment="1">
      <alignment horizontal="center" vertical="center"/>
    </xf>
    <xf numFmtId="49" fontId="78" fillId="7" borderId="85" xfId="0" applyNumberFormat="1" applyFont="1" applyFill="1" applyBorder="1" applyAlignment="1">
      <alignment horizontal="center" vertical="center"/>
    </xf>
    <xf numFmtId="49" fontId="79" fillId="7" borderId="85" xfId="0" applyNumberFormat="1" applyFont="1" applyFill="1" applyBorder="1" applyAlignment="1">
      <alignment horizontal="center" vertical="center"/>
    </xf>
    <xf numFmtId="49" fontId="80" fillId="7" borderId="85" xfId="3" applyNumberFormat="1" applyFont="1" applyFill="1" applyBorder="1" applyAlignment="1">
      <alignment horizontal="center" vertical="center"/>
    </xf>
    <xf numFmtId="4" fontId="80" fillId="7" borderId="85" xfId="3" applyNumberFormat="1" applyFont="1" applyFill="1" applyBorder="1" applyAlignment="1">
      <alignment vertical="center"/>
    </xf>
    <xf numFmtId="49" fontId="80" fillId="7" borderId="86" xfId="3" applyNumberFormat="1" applyFont="1" applyFill="1" applyBorder="1" applyAlignment="1">
      <alignment horizontal="center" vertical="center"/>
    </xf>
    <xf numFmtId="4" fontId="80" fillId="7" borderId="86" xfId="3" applyNumberFormat="1" applyFont="1" applyFill="1" applyBorder="1" applyAlignment="1">
      <alignment vertical="center"/>
    </xf>
    <xf numFmtId="4" fontId="84" fillId="9" borderId="77" xfId="3" applyNumberFormat="1" applyFont="1" applyFill="1" applyBorder="1" applyAlignment="1">
      <alignment vertical="center"/>
    </xf>
    <xf numFmtId="0" fontId="84" fillId="9" borderId="78" xfId="3" applyFont="1" applyFill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49" fontId="12" fillId="2" borderId="1" xfId="1" applyNumberFormat="1" applyFont="1" applyFill="1" applyBorder="1" applyAlignment="1">
      <alignment horizontal="left" vertical="center"/>
    </xf>
    <xf numFmtId="49" fontId="76" fillId="9" borderId="87" xfId="0" applyNumberFormat="1" applyFont="1" applyFill="1" applyBorder="1" applyAlignment="1">
      <alignment horizontal="left" vertical="center"/>
    </xf>
    <xf numFmtId="49" fontId="76" fillId="9" borderId="88" xfId="0" applyNumberFormat="1" applyFont="1" applyFill="1" applyBorder="1" applyAlignment="1">
      <alignment horizontal="left" vertical="center"/>
    </xf>
    <xf numFmtId="49" fontId="76" fillId="9" borderId="89" xfId="0" applyNumberFormat="1" applyFont="1" applyFill="1" applyBorder="1" applyAlignment="1">
      <alignment horizontal="left" vertical="center"/>
    </xf>
    <xf numFmtId="164" fontId="18" fillId="0" borderId="0" xfId="2" applyNumberFormat="1" applyFont="1" applyBorder="1" applyAlignment="1">
      <alignment horizontal="right" vertical="center"/>
    </xf>
    <xf numFmtId="0" fontId="23" fillId="0" borderId="0" xfId="2" applyFont="1" applyBorder="1" applyAlignment="1">
      <alignment horizontal="justify" vertical="center"/>
    </xf>
    <xf numFmtId="0" fontId="29" fillId="0" borderId="0" xfId="2" applyFont="1" applyBorder="1" applyAlignment="1">
      <alignment horizontal="justify" vertical="center"/>
    </xf>
    <xf numFmtId="0" fontId="26" fillId="3" borderId="0" xfId="2" applyFont="1" applyFill="1" applyBorder="1" applyAlignment="1">
      <alignment horizontal="justify" vertical="center"/>
    </xf>
    <xf numFmtId="0" fontId="26" fillId="3" borderId="26" xfId="2" applyFont="1" applyFill="1" applyBorder="1" applyAlignment="1">
      <alignment horizontal="justify" vertical="center"/>
    </xf>
    <xf numFmtId="0" fontId="23" fillId="3" borderId="0" xfId="2" applyFont="1" applyFill="1" applyBorder="1" applyAlignment="1">
      <alignment horizontal="justify" vertical="center"/>
    </xf>
    <xf numFmtId="0" fontId="38" fillId="4" borderId="27" xfId="2" applyFont="1" applyFill="1" applyBorder="1" applyAlignment="1">
      <alignment horizontal="left" vertical="center" wrapText="1"/>
    </xf>
    <xf numFmtId="0" fontId="29" fillId="3" borderId="0" xfId="2" applyFont="1" applyFill="1" applyBorder="1" applyAlignment="1">
      <alignment horizontal="justify" vertical="center"/>
    </xf>
    <xf numFmtId="0" fontId="26" fillId="0" borderId="26" xfId="2" applyFont="1" applyBorder="1" applyAlignment="1">
      <alignment horizontal="justify" vertical="center"/>
    </xf>
    <xf numFmtId="0" fontId="26" fillId="0" borderId="0" xfId="2" applyFont="1" applyBorder="1" applyAlignment="1">
      <alignment horizontal="justify"/>
    </xf>
    <xf numFmtId="0" fontId="38" fillId="3" borderId="38" xfId="2" applyFont="1" applyFill="1" applyBorder="1" applyAlignment="1">
      <alignment horizontal="left" vertical="center"/>
    </xf>
    <xf numFmtId="0" fontId="38" fillId="3" borderId="40" xfId="2" applyFont="1" applyFill="1" applyBorder="1" applyAlignment="1">
      <alignment horizontal="left" vertical="center"/>
    </xf>
    <xf numFmtId="0" fontId="44" fillId="0" borderId="0" xfId="2" applyFont="1" applyBorder="1" applyAlignment="1">
      <alignment horizontal="left" vertical="center"/>
    </xf>
    <xf numFmtId="0" fontId="35" fillId="4" borderId="27" xfId="2" applyFont="1" applyFill="1" applyBorder="1" applyAlignment="1">
      <alignment horizontal="left" vertical="center" wrapText="1"/>
    </xf>
    <xf numFmtId="0" fontId="38" fillId="3" borderId="29" xfId="2" applyFont="1" applyFill="1" applyBorder="1" applyAlignment="1">
      <alignment horizontal="left" vertical="center" wrapText="1"/>
    </xf>
    <xf numFmtId="0" fontId="38" fillId="3" borderId="31" xfId="2" applyFont="1" applyFill="1" applyBorder="1" applyAlignment="1">
      <alignment horizontal="left" vertical="center" wrapText="1"/>
    </xf>
    <xf numFmtId="0" fontId="38" fillId="4" borderId="27" xfId="2" applyFont="1" applyFill="1" applyBorder="1" applyAlignment="1">
      <alignment horizontal="left" vertical="center"/>
    </xf>
    <xf numFmtId="0" fontId="48" fillId="0" borderId="0" xfId="3" applyFont="1" applyBorder="1" applyAlignment="1">
      <alignment horizontal="right" vertical="center"/>
    </xf>
    <xf numFmtId="0" fontId="49" fillId="0" borderId="0" xfId="3" applyFont="1" applyBorder="1" applyAlignment="1">
      <alignment horizontal="left" vertical="center"/>
    </xf>
    <xf numFmtId="0" fontId="50" fillId="5" borderId="90" xfId="3" applyFont="1" applyFill="1" applyBorder="1" applyAlignment="1">
      <alignment horizontal="center" vertical="center" wrapText="1"/>
    </xf>
    <xf numFmtId="0" fontId="52" fillId="5" borderId="43" xfId="3" applyFont="1" applyFill="1" applyBorder="1" applyAlignment="1">
      <alignment horizontal="center" vertical="center" wrapText="1"/>
    </xf>
    <xf numFmtId="0" fontId="54" fillId="0" borderId="91" xfId="3" applyFont="1" applyBorder="1" applyAlignment="1">
      <alignment horizontal="center" vertical="center" wrapText="1"/>
    </xf>
    <xf numFmtId="0" fontId="55" fillId="0" borderId="92" xfId="3" applyFont="1" applyBorder="1" applyAlignment="1">
      <alignment horizontal="left" vertical="center" wrapText="1"/>
    </xf>
    <xf numFmtId="0" fontId="54" fillId="0" borderId="93" xfId="3" applyFont="1" applyBorder="1" applyAlignment="1">
      <alignment horizontal="center" vertical="center" wrapText="1"/>
    </xf>
    <xf numFmtId="0" fontId="55" fillId="0" borderId="50" xfId="3" applyFont="1" applyBorder="1" applyAlignment="1">
      <alignment horizontal="left" vertical="center" wrapText="1"/>
    </xf>
    <xf numFmtId="0" fontId="54" fillId="5" borderId="42" xfId="3" applyFont="1" applyFill="1" applyBorder="1" applyAlignment="1">
      <alignment horizontal="left" vertical="center" wrapText="1"/>
    </xf>
    <xf numFmtId="0" fontId="59" fillId="0" borderId="94" xfId="3" applyFont="1" applyBorder="1" applyAlignment="1">
      <alignment vertical="center"/>
    </xf>
    <xf numFmtId="0" fontId="60" fillId="0" borderId="95" xfId="3" applyFont="1" applyBorder="1" applyAlignment="1">
      <alignment horizontal="center" vertical="center"/>
    </xf>
    <xf numFmtId="0" fontId="50" fillId="5" borderId="42" xfId="3" applyFont="1" applyFill="1" applyBorder="1" applyAlignment="1">
      <alignment horizontal="left" vertical="center" wrapText="1"/>
    </xf>
    <xf numFmtId="0" fontId="50" fillId="5" borderId="90" xfId="3" applyFont="1" applyFill="1" applyBorder="1" applyAlignment="1">
      <alignment horizontal="center" vertical="center" textRotation="94" wrapText="1"/>
    </xf>
    <xf numFmtId="0" fontId="50" fillId="5" borderId="90" xfId="3" applyFont="1" applyFill="1" applyBorder="1" applyAlignment="1">
      <alignment horizontal="center" vertical="center" textRotation="90" wrapText="1"/>
    </xf>
    <xf numFmtId="0" fontId="61" fillId="5" borderId="90" xfId="3" applyFont="1" applyFill="1" applyBorder="1" applyAlignment="1">
      <alignment horizontal="center" vertical="center" wrapText="1"/>
    </xf>
    <xf numFmtId="166" fontId="54" fillId="0" borderId="53" xfId="3" applyNumberFormat="1" applyFont="1" applyBorder="1" applyAlignment="1">
      <alignment horizontal="center" vertical="center"/>
    </xf>
    <xf numFmtId="0" fontId="61" fillId="5" borderId="96" xfId="3" applyFont="1" applyFill="1" applyBorder="1" applyAlignment="1">
      <alignment horizontal="center" vertical="center" wrapText="1"/>
    </xf>
    <xf numFmtId="0" fontId="51" fillId="5" borderId="81" xfId="3" applyFont="1" applyFill="1" applyBorder="1" applyAlignment="1">
      <alignment horizontal="center" vertical="center" wrapText="1"/>
    </xf>
    <xf numFmtId="0" fontId="51" fillId="5" borderId="43" xfId="3" applyFont="1" applyFill="1" applyBorder="1" applyAlignment="1">
      <alignment horizontal="center" vertical="center" wrapText="1"/>
    </xf>
    <xf numFmtId="0" fontId="51" fillId="5" borderId="53" xfId="3" applyFont="1" applyFill="1" applyBorder="1" applyAlignment="1">
      <alignment horizontal="center" vertical="center" wrapText="1"/>
    </xf>
    <xf numFmtId="0" fontId="51" fillId="5" borderId="49" xfId="3" applyFont="1" applyFill="1" applyBorder="1" applyAlignment="1">
      <alignment horizontal="center" vertical="center" wrapText="1"/>
    </xf>
    <xf numFmtId="0" fontId="51" fillId="5" borderId="97" xfId="3" applyFont="1" applyFill="1" applyBorder="1" applyAlignment="1">
      <alignment horizontal="center" vertical="center" wrapText="1"/>
    </xf>
    <xf numFmtId="0" fontId="51" fillId="3" borderId="59" xfId="3" applyFont="1" applyFill="1" applyBorder="1" applyAlignment="1">
      <alignment horizontal="right" vertical="center" wrapText="1"/>
    </xf>
    <xf numFmtId="0" fontId="51" fillId="8" borderId="61" xfId="3" applyFont="1" applyFill="1" applyBorder="1" applyAlignment="1">
      <alignment vertical="center"/>
    </xf>
    <xf numFmtId="0" fontId="63" fillId="3" borderId="61" xfId="3" applyFont="1" applyFill="1" applyBorder="1" applyAlignment="1">
      <alignment horizontal="left" vertical="center"/>
    </xf>
    <xf numFmtId="0" fontId="51" fillId="5" borderId="53" xfId="3" applyFont="1" applyFill="1" applyBorder="1" applyAlignment="1">
      <alignment horizontal="left" vertical="center" wrapText="1"/>
    </xf>
    <xf numFmtId="0" fontId="61" fillId="0" borderId="0" xfId="3" applyFont="1" applyBorder="1" applyAlignment="1">
      <alignment vertical="center"/>
    </xf>
    <xf numFmtId="0" fontId="66" fillId="5" borderId="42" xfId="3" applyFont="1" applyFill="1" applyBorder="1" applyAlignment="1">
      <alignment horizontal="center" vertical="center" textRotation="90" wrapText="1"/>
    </xf>
    <xf numFmtId="0" fontId="66" fillId="5" borderId="90" xfId="3" applyFont="1" applyFill="1" applyBorder="1" applyAlignment="1">
      <alignment horizontal="center" vertical="center" wrapText="1"/>
    </xf>
    <xf numFmtId="0" fontId="61" fillId="5" borderId="90" xfId="3" applyFont="1" applyFill="1" applyBorder="1" applyAlignment="1">
      <alignment horizontal="center" vertical="center" textRotation="90" wrapText="1"/>
    </xf>
    <xf numFmtId="0" fontId="51" fillId="3" borderId="98" xfId="3" applyFont="1" applyFill="1" applyBorder="1" applyAlignment="1">
      <alignment horizontal="right" vertical="center" wrapText="1"/>
    </xf>
    <xf numFmtId="0" fontId="51" fillId="3" borderId="99" xfId="3" applyFont="1" applyFill="1" applyBorder="1" applyAlignment="1">
      <alignment horizontal="left" vertical="center"/>
    </xf>
    <xf numFmtId="0" fontId="51" fillId="3" borderId="52" xfId="3" applyFont="1" applyFill="1" applyBorder="1" applyAlignment="1">
      <alignment horizontal="left" vertical="center"/>
    </xf>
    <xf numFmtId="0" fontId="72" fillId="3" borderId="99" xfId="3" applyFont="1" applyFill="1" applyBorder="1" applyAlignment="1">
      <alignment horizontal="right" vertical="center" wrapText="1"/>
    </xf>
    <xf numFmtId="0" fontId="72" fillId="3" borderId="50" xfId="3" applyFont="1" applyFill="1" applyBorder="1" applyAlignment="1">
      <alignment horizontal="right" vertical="center" wrapText="1"/>
    </xf>
    <xf numFmtId="0" fontId="56" fillId="0" borderId="75" xfId="3" applyFont="1" applyBorder="1" applyAlignment="1">
      <alignment horizontal="left" vertical="center"/>
    </xf>
    <xf numFmtId="0" fontId="51" fillId="3" borderId="100" xfId="3" applyFont="1" applyFill="1" applyBorder="1" applyAlignment="1">
      <alignment horizontal="right" vertical="center" wrapText="1"/>
    </xf>
    <xf numFmtId="0" fontId="51" fillId="8" borderId="101" xfId="3" applyFont="1" applyFill="1" applyBorder="1" applyAlignment="1">
      <alignment vertical="center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7"/>
  <sheetViews>
    <sheetView topLeftCell="K1" workbookViewId="0">
      <selection activeCell="O1" sqref="O1:V65536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6384" width="8.7109375" style="6"/>
  </cols>
  <sheetData>
    <row r="2" spans="1:14" ht="15" customHeight="1" x14ac:dyDescent="0.25"/>
    <row r="3" spans="1:14" ht="21" x14ac:dyDescent="0.25">
      <c r="A3" s="7" t="s">
        <v>0</v>
      </c>
      <c r="B3" s="8"/>
      <c r="C3" s="8"/>
      <c r="D3" s="8"/>
    </row>
    <row r="4" spans="1:14" s="14" customFormat="1" ht="15.75" customHeight="1" thickBot="1" x14ac:dyDescent="0.3">
      <c r="A4" s="9" t="s">
        <v>122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2"/>
      <c r="M4" s="12"/>
      <c r="N4" s="13"/>
    </row>
    <row r="5" spans="1:14" ht="15.75" customHeight="1" thickBot="1" x14ac:dyDescent="0.3">
      <c r="A5" s="15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13</v>
      </c>
      <c r="N5" s="20" t="s">
        <v>14</v>
      </c>
    </row>
    <row r="6" spans="1:14" ht="14.1" customHeight="1" x14ac:dyDescent="0.25">
      <c r="A6" s="21" t="s">
        <v>15</v>
      </c>
      <c r="B6" s="22" t="s">
        <v>15</v>
      </c>
      <c r="C6" s="23"/>
      <c r="D6" s="23">
        <v>231</v>
      </c>
      <c r="E6" s="24"/>
      <c r="F6" s="25" t="s">
        <v>16</v>
      </c>
      <c r="G6" s="26" t="s">
        <v>17</v>
      </c>
      <c r="H6" s="27">
        <v>0</v>
      </c>
      <c r="I6" s="27" t="s">
        <v>18</v>
      </c>
      <c r="J6" s="27">
        <v>0</v>
      </c>
      <c r="K6" s="27">
        <v>0</v>
      </c>
      <c r="L6" s="28">
        <v>48192.3</v>
      </c>
      <c r="M6" s="28">
        <v>0</v>
      </c>
      <c r="N6" s="29" t="s">
        <v>154</v>
      </c>
    </row>
    <row r="7" spans="1:14" ht="14.1" customHeight="1" x14ac:dyDescent="0.25">
      <c r="A7" s="30" t="s">
        <v>15</v>
      </c>
      <c r="B7" s="31" t="s">
        <v>15</v>
      </c>
      <c r="C7" s="23"/>
      <c r="D7" s="23">
        <v>231</v>
      </c>
      <c r="E7" s="24"/>
      <c r="F7" s="26" t="s">
        <v>19</v>
      </c>
      <c r="G7" s="26" t="s">
        <v>20</v>
      </c>
      <c r="H7" s="27">
        <v>0</v>
      </c>
      <c r="I7" s="27" t="s">
        <v>18</v>
      </c>
      <c r="J7" s="27">
        <v>0</v>
      </c>
      <c r="K7" s="27">
        <v>0</v>
      </c>
      <c r="L7" s="28"/>
      <c r="M7" s="28">
        <v>35965.5</v>
      </c>
      <c r="N7" s="32" t="s">
        <v>21</v>
      </c>
    </row>
    <row r="8" spans="1:14" ht="14.1" customHeight="1" x14ac:dyDescent="0.25">
      <c r="A8" s="30" t="s">
        <v>15</v>
      </c>
      <c r="B8" s="31" t="s">
        <v>15</v>
      </c>
      <c r="C8" s="23"/>
      <c r="D8" s="23">
        <v>231</v>
      </c>
      <c r="E8" s="24"/>
      <c r="F8" s="26" t="s">
        <v>19</v>
      </c>
      <c r="G8" s="26" t="s">
        <v>22</v>
      </c>
      <c r="H8" s="27">
        <v>0</v>
      </c>
      <c r="I8" s="27" t="s">
        <v>18</v>
      </c>
      <c r="J8" s="27">
        <v>0</v>
      </c>
      <c r="K8" s="27">
        <v>0</v>
      </c>
      <c r="L8" s="28"/>
      <c r="M8" s="28">
        <v>8989.9</v>
      </c>
      <c r="N8" s="32" t="s">
        <v>23</v>
      </c>
    </row>
    <row r="9" spans="1:14" ht="14.1" customHeight="1" thickBot="1" x14ac:dyDescent="0.3">
      <c r="A9" s="33" t="s">
        <v>15</v>
      </c>
      <c r="B9" s="34" t="s">
        <v>15</v>
      </c>
      <c r="C9" s="35"/>
      <c r="D9" s="35">
        <v>231</v>
      </c>
      <c r="E9" s="36"/>
      <c r="F9" s="37" t="s">
        <v>19</v>
      </c>
      <c r="G9" s="37" t="s">
        <v>24</v>
      </c>
      <c r="H9" s="38">
        <v>0</v>
      </c>
      <c r="I9" s="38" t="s">
        <v>18</v>
      </c>
      <c r="J9" s="38">
        <v>0</v>
      </c>
      <c r="K9" s="38">
        <v>0</v>
      </c>
      <c r="L9" s="39"/>
      <c r="M9" s="39">
        <v>3236.9</v>
      </c>
      <c r="N9" s="40" t="s">
        <v>25</v>
      </c>
    </row>
    <row r="10" spans="1:14" ht="14.1" customHeight="1" x14ac:dyDescent="0.25">
      <c r="A10" s="41" t="s">
        <v>15</v>
      </c>
      <c r="B10" s="42" t="s">
        <v>15</v>
      </c>
      <c r="C10" s="43"/>
      <c r="D10" s="43">
        <v>231</v>
      </c>
      <c r="E10" s="44"/>
      <c r="F10" s="25" t="s">
        <v>16</v>
      </c>
      <c r="G10" s="25" t="s">
        <v>17</v>
      </c>
      <c r="H10" s="45">
        <v>0</v>
      </c>
      <c r="I10" s="45" t="s">
        <v>26</v>
      </c>
      <c r="J10" s="45">
        <v>0</v>
      </c>
      <c r="K10" s="45">
        <v>0</v>
      </c>
      <c r="L10" s="46">
        <v>10307.700000000001</v>
      </c>
      <c r="M10" s="46"/>
      <c r="N10" s="47" t="s">
        <v>155</v>
      </c>
    </row>
    <row r="11" spans="1:14" ht="14.1" customHeight="1" x14ac:dyDescent="0.25">
      <c r="A11" s="30" t="s">
        <v>15</v>
      </c>
      <c r="B11" s="31" t="s">
        <v>15</v>
      </c>
      <c r="C11" s="48"/>
      <c r="D11" s="48">
        <v>231</v>
      </c>
      <c r="E11" s="49"/>
      <c r="F11" s="37" t="s">
        <v>19</v>
      </c>
      <c r="G11" s="50">
        <v>5011</v>
      </c>
      <c r="H11" s="51">
        <v>0</v>
      </c>
      <c r="I11" s="51" t="s">
        <v>26</v>
      </c>
      <c r="J11" s="51">
        <v>0</v>
      </c>
      <c r="K11" s="51">
        <v>0</v>
      </c>
      <c r="L11" s="52">
        <v>0</v>
      </c>
      <c r="M11" s="52">
        <v>7691.1</v>
      </c>
      <c r="N11" s="29" t="s">
        <v>21</v>
      </c>
    </row>
    <row r="12" spans="1:14" ht="14.1" customHeight="1" x14ac:dyDescent="0.25">
      <c r="A12" s="30" t="s">
        <v>15</v>
      </c>
      <c r="B12" s="31" t="s">
        <v>15</v>
      </c>
      <c r="C12" s="48"/>
      <c r="D12" s="48" t="s">
        <v>27</v>
      </c>
      <c r="E12" s="49"/>
      <c r="F12" s="37" t="s">
        <v>19</v>
      </c>
      <c r="G12" s="50">
        <v>5031</v>
      </c>
      <c r="H12" s="51" t="s">
        <v>28</v>
      </c>
      <c r="I12" s="51" t="s">
        <v>26</v>
      </c>
      <c r="J12" s="51" t="s">
        <v>28</v>
      </c>
      <c r="K12" s="51" t="s">
        <v>28</v>
      </c>
      <c r="L12" s="52">
        <v>0</v>
      </c>
      <c r="M12" s="52">
        <v>1922.8</v>
      </c>
      <c r="N12" s="32" t="s">
        <v>23</v>
      </c>
    </row>
    <row r="13" spans="1:14" ht="14.1" customHeight="1" thickBot="1" x14ac:dyDescent="0.3">
      <c r="A13" s="33" t="s">
        <v>15</v>
      </c>
      <c r="B13" s="34" t="s">
        <v>15</v>
      </c>
      <c r="C13" s="53"/>
      <c r="D13" s="53" t="s">
        <v>27</v>
      </c>
      <c r="E13" s="54"/>
      <c r="F13" s="55" t="s">
        <v>19</v>
      </c>
      <c r="G13" s="37" t="s">
        <v>24</v>
      </c>
      <c r="H13" s="56" t="s">
        <v>28</v>
      </c>
      <c r="I13" s="56" t="s">
        <v>26</v>
      </c>
      <c r="J13" s="56" t="s">
        <v>28</v>
      </c>
      <c r="K13" s="56" t="s">
        <v>28</v>
      </c>
      <c r="L13" s="57">
        <v>0</v>
      </c>
      <c r="M13" s="57">
        <v>693.8</v>
      </c>
      <c r="N13" s="32" t="s">
        <v>25</v>
      </c>
    </row>
    <row r="14" spans="1:14" s="60" customFormat="1" ht="14.1" customHeight="1" thickBot="1" x14ac:dyDescent="0.25">
      <c r="A14" s="279" t="s">
        <v>29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58">
        <f>SUM(L6:L13)</f>
        <v>58500</v>
      </c>
      <c r="M14" s="58">
        <f>SUM(M6:M13)</f>
        <v>58500.000000000007</v>
      </c>
      <c r="N14" s="59"/>
    </row>
    <row r="15" spans="1:14" ht="9.9499999999999993" customHeight="1" x14ac:dyDescent="0.25">
      <c r="A15" s="61"/>
      <c r="B15" s="8"/>
      <c r="C15" s="8"/>
      <c r="D15" s="8"/>
    </row>
    <row r="16" spans="1:14" s="14" customFormat="1" ht="15.75" customHeight="1" thickBot="1" x14ac:dyDescent="0.3">
      <c r="A16" s="9" t="s">
        <v>123</v>
      </c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2"/>
      <c r="N16" s="13"/>
    </row>
    <row r="17" spans="1:14" ht="15.75" customHeight="1" thickBot="1" x14ac:dyDescent="0.3">
      <c r="A17" s="15" t="s">
        <v>1</v>
      </c>
      <c r="B17" s="16" t="s">
        <v>2</v>
      </c>
      <c r="C17" s="16" t="s">
        <v>3</v>
      </c>
      <c r="D17" s="16" t="s">
        <v>4</v>
      </c>
      <c r="E17" s="16" t="s">
        <v>5</v>
      </c>
      <c r="F17" s="17" t="s">
        <v>6</v>
      </c>
      <c r="G17" s="18" t="s">
        <v>7</v>
      </c>
      <c r="H17" s="18" t="s">
        <v>8</v>
      </c>
      <c r="I17" s="18" t="s">
        <v>9</v>
      </c>
      <c r="J17" s="18" t="s">
        <v>10</v>
      </c>
      <c r="K17" s="18" t="s">
        <v>11</v>
      </c>
      <c r="L17" s="19" t="s">
        <v>12</v>
      </c>
      <c r="M17" s="19" t="s">
        <v>13</v>
      </c>
      <c r="N17" s="20" t="s">
        <v>14</v>
      </c>
    </row>
    <row r="18" spans="1:14" ht="14.1" customHeight="1" x14ac:dyDescent="0.25">
      <c r="A18" s="21" t="s">
        <v>15</v>
      </c>
      <c r="B18" s="22" t="s">
        <v>15</v>
      </c>
      <c r="C18" s="23"/>
      <c r="D18" s="23">
        <v>231</v>
      </c>
      <c r="E18" s="24"/>
      <c r="F18" s="25" t="s">
        <v>16</v>
      </c>
      <c r="G18" s="26" t="s">
        <v>17</v>
      </c>
      <c r="H18" s="27">
        <v>0</v>
      </c>
      <c r="I18" s="27" t="s">
        <v>18</v>
      </c>
      <c r="J18" s="27">
        <v>0</v>
      </c>
      <c r="K18" s="27">
        <v>0</v>
      </c>
      <c r="L18" s="28">
        <v>12750</v>
      </c>
      <c r="M18" s="28">
        <v>0</v>
      </c>
      <c r="N18" s="29" t="s">
        <v>156</v>
      </c>
    </row>
    <row r="19" spans="1:14" ht="14.1" customHeight="1" x14ac:dyDescent="0.25">
      <c r="A19" s="30" t="s">
        <v>15</v>
      </c>
      <c r="B19" s="31" t="s">
        <v>15</v>
      </c>
      <c r="C19" s="23"/>
      <c r="D19" s="23">
        <v>231</v>
      </c>
      <c r="E19" s="24"/>
      <c r="F19" s="26" t="s">
        <v>19</v>
      </c>
      <c r="G19" s="26" t="s">
        <v>20</v>
      </c>
      <c r="H19" s="27">
        <v>0</v>
      </c>
      <c r="I19" s="27" t="s">
        <v>18</v>
      </c>
      <c r="J19" s="27">
        <v>0</v>
      </c>
      <c r="K19" s="27">
        <v>0</v>
      </c>
      <c r="L19" s="28"/>
      <c r="M19" s="28">
        <v>9515</v>
      </c>
      <c r="N19" s="32" t="s">
        <v>21</v>
      </c>
    </row>
    <row r="20" spans="1:14" ht="14.1" customHeight="1" x14ac:dyDescent="0.25">
      <c r="A20" s="30" t="s">
        <v>15</v>
      </c>
      <c r="B20" s="31" t="s">
        <v>15</v>
      </c>
      <c r="C20" s="23"/>
      <c r="D20" s="23">
        <v>231</v>
      </c>
      <c r="E20" s="24"/>
      <c r="F20" s="26" t="s">
        <v>19</v>
      </c>
      <c r="G20" s="26" t="s">
        <v>22</v>
      </c>
      <c r="H20" s="27">
        <v>0</v>
      </c>
      <c r="I20" s="27" t="s">
        <v>18</v>
      </c>
      <c r="J20" s="27">
        <v>0</v>
      </c>
      <c r="K20" s="27">
        <v>0</v>
      </c>
      <c r="L20" s="28"/>
      <c r="M20" s="28">
        <v>2378</v>
      </c>
      <c r="N20" s="32" t="s">
        <v>23</v>
      </c>
    </row>
    <row r="21" spans="1:14" ht="14.1" customHeight="1" thickBot="1" x14ac:dyDescent="0.3">
      <c r="A21" s="33" t="s">
        <v>15</v>
      </c>
      <c r="B21" s="34" t="s">
        <v>15</v>
      </c>
      <c r="C21" s="35"/>
      <c r="D21" s="35">
        <v>231</v>
      </c>
      <c r="E21" s="36"/>
      <c r="F21" s="37" t="s">
        <v>19</v>
      </c>
      <c r="G21" s="37" t="s">
        <v>24</v>
      </c>
      <c r="H21" s="38">
        <v>0</v>
      </c>
      <c r="I21" s="38" t="s">
        <v>18</v>
      </c>
      <c r="J21" s="38">
        <v>0</v>
      </c>
      <c r="K21" s="38">
        <v>0</v>
      </c>
      <c r="L21" s="39"/>
      <c r="M21" s="39">
        <v>857</v>
      </c>
      <c r="N21" s="40" t="s">
        <v>25</v>
      </c>
    </row>
    <row r="22" spans="1:14" ht="14.1" customHeight="1" x14ac:dyDescent="0.25">
      <c r="A22" s="41" t="s">
        <v>15</v>
      </c>
      <c r="B22" s="42" t="s">
        <v>15</v>
      </c>
      <c r="C22" s="43"/>
      <c r="D22" s="43">
        <v>231</v>
      </c>
      <c r="E22" s="44"/>
      <c r="F22" s="25" t="s">
        <v>16</v>
      </c>
      <c r="G22" s="25" t="s">
        <v>17</v>
      </c>
      <c r="H22" s="45">
        <v>0</v>
      </c>
      <c r="I22" s="45" t="s">
        <v>26</v>
      </c>
      <c r="J22" s="45">
        <v>0</v>
      </c>
      <c r="K22" s="45">
        <v>0</v>
      </c>
      <c r="L22" s="46">
        <v>2250</v>
      </c>
      <c r="M22" s="46"/>
      <c r="N22" s="47" t="s">
        <v>157</v>
      </c>
    </row>
    <row r="23" spans="1:14" ht="14.1" customHeight="1" x14ac:dyDescent="0.25">
      <c r="A23" s="30" t="s">
        <v>15</v>
      </c>
      <c r="B23" s="31" t="s">
        <v>15</v>
      </c>
      <c r="C23" s="48"/>
      <c r="D23" s="48">
        <v>231</v>
      </c>
      <c r="E23" s="49"/>
      <c r="F23" s="37" t="s">
        <v>19</v>
      </c>
      <c r="G23" s="50">
        <v>5011</v>
      </c>
      <c r="H23" s="51">
        <v>0</v>
      </c>
      <c r="I23" s="51" t="s">
        <v>26</v>
      </c>
      <c r="J23" s="51">
        <v>0</v>
      </c>
      <c r="K23" s="51">
        <v>0</v>
      </c>
      <c r="L23" s="52">
        <v>0</v>
      </c>
      <c r="M23" s="52">
        <v>1679</v>
      </c>
      <c r="N23" s="29" t="s">
        <v>21</v>
      </c>
    </row>
    <row r="24" spans="1:14" ht="14.1" customHeight="1" x14ac:dyDescent="0.25">
      <c r="A24" s="30" t="s">
        <v>15</v>
      </c>
      <c r="B24" s="31" t="s">
        <v>15</v>
      </c>
      <c r="C24" s="48"/>
      <c r="D24" s="48" t="s">
        <v>27</v>
      </c>
      <c r="E24" s="49"/>
      <c r="F24" s="37" t="s">
        <v>19</v>
      </c>
      <c r="G24" s="50">
        <v>5031</v>
      </c>
      <c r="H24" s="51" t="s">
        <v>28</v>
      </c>
      <c r="I24" s="51" t="s">
        <v>26</v>
      </c>
      <c r="J24" s="51" t="s">
        <v>28</v>
      </c>
      <c r="K24" s="51" t="s">
        <v>28</v>
      </c>
      <c r="L24" s="52">
        <v>0</v>
      </c>
      <c r="M24" s="52">
        <v>420</v>
      </c>
      <c r="N24" s="32" t="s">
        <v>23</v>
      </c>
    </row>
    <row r="25" spans="1:14" ht="14.1" customHeight="1" thickBot="1" x14ac:dyDescent="0.3">
      <c r="A25" s="33" t="s">
        <v>15</v>
      </c>
      <c r="B25" s="34" t="s">
        <v>15</v>
      </c>
      <c r="C25" s="53"/>
      <c r="D25" s="53" t="s">
        <v>27</v>
      </c>
      <c r="E25" s="54"/>
      <c r="F25" s="55" t="s">
        <v>19</v>
      </c>
      <c r="G25" s="37" t="s">
        <v>24</v>
      </c>
      <c r="H25" s="56" t="s">
        <v>28</v>
      </c>
      <c r="I25" s="56" t="s">
        <v>26</v>
      </c>
      <c r="J25" s="56" t="s">
        <v>28</v>
      </c>
      <c r="K25" s="56" t="s">
        <v>28</v>
      </c>
      <c r="L25" s="57">
        <v>0</v>
      </c>
      <c r="M25" s="57">
        <v>151</v>
      </c>
      <c r="N25" s="32" t="s">
        <v>25</v>
      </c>
    </row>
    <row r="26" spans="1:14" s="60" customFormat="1" ht="14.1" customHeight="1" thickBot="1" x14ac:dyDescent="0.25">
      <c r="A26" s="279" t="s">
        <v>29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58">
        <f>SUM(L18:L25)</f>
        <v>15000</v>
      </c>
      <c r="M26" s="58">
        <f>SUM(M18:M25)</f>
        <v>15000</v>
      </c>
      <c r="N26" s="59"/>
    </row>
    <row r="27" spans="1:14" ht="9.9499999999999993" customHeight="1" x14ac:dyDescent="0.25">
      <c r="A27" s="61"/>
      <c r="B27" s="8"/>
      <c r="C27" s="8"/>
      <c r="D27" s="8"/>
    </row>
    <row r="28" spans="1:14" s="259" customFormat="1" ht="14.1" customHeight="1" thickBot="1" x14ac:dyDescent="0.25">
      <c r="A28" s="260" t="s">
        <v>193</v>
      </c>
      <c r="B28" s="261"/>
      <c r="C28" s="261"/>
      <c r="D28" s="261"/>
      <c r="E28" s="261"/>
      <c r="F28" s="261"/>
      <c r="G28" s="262"/>
      <c r="H28" s="262"/>
      <c r="I28" s="262"/>
      <c r="J28" s="262"/>
      <c r="K28" s="262"/>
      <c r="L28" s="263"/>
      <c r="M28" s="263"/>
      <c r="N28" s="264"/>
    </row>
    <row r="29" spans="1:14" s="259" customFormat="1" ht="14.1" customHeight="1" thickBot="1" x14ac:dyDescent="0.25">
      <c r="A29" s="229" t="s">
        <v>1</v>
      </c>
      <c r="B29" s="230" t="s">
        <v>2</v>
      </c>
      <c r="C29" s="230" t="s">
        <v>3</v>
      </c>
      <c r="D29" s="230" t="s">
        <v>4</v>
      </c>
      <c r="E29" s="230" t="s">
        <v>5</v>
      </c>
      <c r="F29" s="231" t="s">
        <v>6</v>
      </c>
      <c r="G29" s="232" t="s">
        <v>7</v>
      </c>
      <c r="H29" s="232" t="s">
        <v>8</v>
      </c>
      <c r="I29" s="232" t="s">
        <v>9</v>
      </c>
      <c r="J29" s="232" t="s">
        <v>10</v>
      </c>
      <c r="K29" s="232" t="s">
        <v>11</v>
      </c>
      <c r="L29" s="233" t="s">
        <v>12</v>
      </c>
      <c r="M29" s="233" t="s">
        <v>13</v>
      </c>
      <c r="N29" s="234" t="s">
        <v>14</v>
      </c>
    </row>
    <row r="30" spans="1:14" s="259" customFormat="1" ht="14.1" customHeight="1" x14ac:dyDescent="0.2">
      <c r="A30" s="265" t="s">
        <v>15</v>
      </c>
      <c r="B30" s="266" t="s">
        <v>15</v>
      </c>
      <c r="C30" s="235"/>
      <c r="D30" s="235">
        <v>231</v>
      </c>
      <c r="E30" s="235"/>
      <c r="F30" s="236" t="s">
        <v>16</v>
      </c>
      <c r="G30" s="237" t="s">
        <v>158</v>
      </c>
      <c r="H30" s="237" t="s">
        <v>159</v>
      </c>
      <c r="I30" s="237" t="s">
        <v>28</v>
      </c>
      <c r="J30" s="237" t="s">
        <v>160</v>
      </c>
      <c r="K30" s="237" t="s">
        <v>160</v>
      </c>
      <c r="L30" s="238">
        <v>25000</v>
      </c>
      <c r="M30" s="238">
        <v>0</v>
      </c>
      <c r="N30" s="239" t="s">
        <v>161</v>
      </c>
    </row>
    <row r="31" spans="1:14" s="259" customFormat="1" ht="14.1" customHeight="1" x14ac:dyDescent="0.2">
      <c r="A31" s="267" t="s">
        <v>15</v>
      </c>
      <c r="B31" s="268" t="s">
        <v>15</v>
      </c>
      <c r="C31" s="269"/>
      <c r="D31" s="269">
        <v>231</v>
      </c>
      <c r="E31" s="235"/>
      <c r="F31" s="270" t="s">
        <v>124</v>
      </c>
      <c r="G31" s="237" t="s">
        <v>31</v>
      </c>
      <c r="H31" s="271" t="s">
        <v>28</v>
      </c>
      <c r="I31" s="271" t="s">
        <v>28</v>
      </c>
      <c r="J31" s="271" t="s">
        <v>160</v>
      </c>
      <c r="K31" s="271" t="s">
        <v>160</v>
      </c>
      <c r="L31" s="272">
        <v>0</v>
      </c>
      <c r="M31" s="238">
        <v>2400</v>
      </c>
      <c r="N31" s="239" t="s">
        <v>167</v>
      </c>
    </row>
    <row r="32" spans="1:14" s="259" customFormat="1" ht="14.1" customHeight="1" x14ac:dyDescent="0.2">
      <c r="A32" s="267" t="s">
        <v>15</v>
      </c>
      <c r="B32" s="268" t="s">
        <v>15</v>
      </c>
      <c r="C32" s="269"/>
      <c r="D32" s="269" t="s">
        <v>27</v>
      </c>
      <c r="E32" s="269"/>
      <c r="F32" s="270" t="s">
        <v>124</v>
      </c>
      <c r="G32" s="271" t="s">
        <v>40</v>
      </c>
      <c r="H32" s="271" t="s">
        <v>28</v>
      </c>
      <c r="I32" s="271" t="s">
        <v>28</v>
      </c>
      <c r="J32" s="271" t="s">
        <v>160</v>
      </c>
      <c r="K32" s="271" t="s">
        <v>160</v>
      </c>
      <c r="L32" s="272">
        <v>0</v>
      </c>
      <c r="M32" s="272">
        <v>4000</v>
      </c>
      <c r="N32" s="239" t="s">
        <v>162</v>
      </c>
    </row>
    <row r="33" spans="1:14" s="259" customFormat="1" ht="14.1" customHeight="1" x14ac:dyDescent="0.2">
      <c r="A33" s="267" t="s">
        <v>15</v>
      </c>
      <c r="B33" s="268" t="s">
        <v>15</v>
      </c>
      <c r="C33" s="269"/>
      <c r="D33" s="269" t="s">
        <v>27</v>
      </c>
      <c r="E33" s="269"/>
      <c r="F33" s="270" t="s">
        <v>124</v>
      </c>
      <c r="G33" s="271" t="s">
        <v>32</v>
      </c>
      <c r="H33" s="271" t="s">
        <v>28</v>
      </c>
      <c r="I33" s="271" t="s">
        <v>28</v>
      </c>
      <c r="J33" s="271" t="s">
        <v>160</v>
      </c>
      <c r="K33" s="271" t="s">
        <v>160</v>
      </c>
      <c r="L33" s="272">
        <v>0</v>
      </c>
      <c r="M33" s="272">
        <v>2000</v>
      </c>
      <c r="N33" s="239" t="s">
        <v>163</v>
      </c>
    </row>
    <row r="34" spans="1:14" s="259" customFormat="1" ht="14.1" customHeight="1" x14ac:dyDescent="0.2">
      <c r="A34" s="267" t="s">
        <v>15</v>
      </c>
      <c r="B34" s="268" t="s">
        <v>15</v>
      </c>
      <c r="C34" s="269"/>
      <c r="D34" s="269">
        <v>231</v>
      </c>
      <c r="E34" s="269"/>
      <c r="F34" s="270" t="s">
        <v>124</v>
      </c>
      <c r="G34" s="271" t="s">
        <v>126</v>
      </c>
      <c r="H34" s="271" t="s">
        <v>28</v>
      </c>
      <c r="I34" s="271" t="s">
        <v>28</v>
      </c>
      <c r="J34" s="271" t="s">
        <v>160</v>
      </c>
      <c r="K34" s="271" t="s">
        <v>160</v>
      </c>
      <c r="L34" s="272">
        <v>0</v>
      </c>
      <c r="M34" s="272">
        <v>9600</v>
      </c>
      <c r="N34" s="239" t="s">
        <v>164</v>
      </c>
    </row>
    <row r="35" spans="1:14" s="259" customFormat="1" ht="14.1" customHeight="1" thickBot="1" x14ac:dyDescent="0.25">
      <c r="A35" s="267" t="s">
        <v>15</v>
      </c>
      <c r="B35" s="268" t="s">
        <v>15</v>
      </c>
      <c r="C35" s="269"/>
      <c r="D35" s="235">
        <v>231</v>
      </c>
      <c r="E35" s="235"/>
      <c r="F35" s="236" t="s">
        <v>124</v>
      </c>
      <c r="G35" s="273" t="s">
        <v>42</v>
      </c>
      <c r="H35" s="273" t="s">
        <v>28</v>
      </c>
      <c r="I35" s="237" t="s">
        <v>28</v>
      </c>
      <c r="J35" s="237" t="s">
        <v>160</v>
      </c>
      <c r="K35" s="237" t="s">
        <v>160</v>
      </c>
      <c r="L35" s="274">
        <v>0</v>
      </c>
      <c r="M35" s="274">
        <v>7000</v>
      </c>
      <c r="N35" s="239" t="s">
        <v>165</v>
      </c>
    </row>
    <row r="36" spans="1:14" s="259" customFormat="1" ht="14.1" customHeight="1" thickBot="1" x14ac:dyDescent="0.25">
      <c r="A36" s="280" t="s">
        <v>29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  <c r="L36" s="275">
        <f>SUM(L30:L35)</f>
        <v>25000</v>
      </c>
      <c r="M36" s="275">
        <f>SUM(M30:M35)</f>
        <v>25000</v>
      </c>
      <c r="N36" s="276"/>
    </row>
    <row r="37" spans="1:14" s="259" customFormat="1" ht="14.1" customHeight="1" x14ac:dyDescent="0.2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7"/>
      <c r="M37" s="257"/>
      <c r="N37" s="258"/>
    </row>
    <row r="38" spans="1:14" ht="21.75" thickBot="1" x14ac:dyDescent="0.3">
      <c r="A38" s="7" t="s">
        <v>166</v>
      </c>
      <c r="B38" s="8"/>
      <c r="C38" s="8"/>
      <c r="D38" s="8"/>
    </row>
    <row r="39" spans="1:14" s="68" customFormat="1" ht="15.75" thickBot="1" x14ac:dyDescent="0.3">
      <c r="A39" s="15" t="s">
        <v>1</v>
      </c>
      <c r="B39" s="16" t="s">
        <v>2</v>
      </c>
      <c r="C39" s="63" t="s">
        <v>3</v>
      </c>
      <c r="D39" s="63" t="s">
        <v>4</v>
      </c>
      <c r="E39" s="63" t="s">
        <v>5</v>
      </c>
      <c r="F39" s="64" t="s">
        <v>6</v>
      </c>
      <c r="G39" s="65" t="s">
        <v>7</v>
      </c>
      <c r="H39" s="65" t="s">
        <v>8</v>
      </c>
      <c r="I39" s="65" t="s">
        <v>9</v>
      </c>
      <c r="J39" s="65" t="s">
        <v>10</v>
      </c>
      <c r="K39" s="65" t="s">
        <v>11</v>
      </c>
      <c r="L39" s="66" t="s">
        <v>12</v>
      </c>
      <c r="M39" s="66" t="s">
        <v>13</v>
      </c>
      <c r="N39" s="67" t="s">
        <v>14</v>
      </c>
    </row>
    <row r="40" spans="1:14" ht="14.1" customHeight="1" x14ac:dyDescent="0.25">
      <c r="A40" s="69" t="s">
        <v>15</v>
      </c>
      <c r="B40" s="70" t="s">
        <v>15</v>
      </c>
      <c r="C40" s="71"/>
      <c r="D40" s="71" t="s">
        <v>27</v>
      </c>
      <c r="E40" s="71"/>
      <c r="F40" s="72" t="s">
        <v>34</v>
      </c>
      <c r="G40" s="73" t="s">
        <v>35</v>
      </c>
      <c r="H40" s="73" t="s">
        <v>28</v>
      </c>
      <c r="I40" s="73" t="s">
        <v>28</v>
      </c>
      <c r="J40" s="73" t="s">
        <v>28</v>
      </c>
      <c r="K40" s="73" t="s">
        <v>28</v>
      </c>
      <c r="L40" s="74">
        <v>0</v>
      </c>
      <c r="M40" s="75">
        <v>-1085124</v>
      </c>
      <c r="N40" s="277" t="s">
        <v>36</v>
      </c>
    </row>
    <row r="41" spans="1:14" ht="14.1" customHeight="1" x14ac:dyDescent="0.25">
      <c r="A41" s="76" t="s">
        <v>15</v>
      </c>
      <c r="B41" s="77" t="s">
        <v>15</v>
      </c>
      <c r="C41" s="79"/>
      <c r="D41" s="79" t="s">
        <v>27</v>
      </c>
      <c r="E41" s="247"/>
      <c r="F41" s="248" t="s">
        <v>34</v>
      </c>
      <c r="G41" s="249" t="s">
        <v>37</v>
      </c>
      <c r="H41" s="249" t="s">
        <v>28</v>
      </c>
      <c r="I41" s="249" t="s">
        <v>28</v>
      </c>
      <c r="J41" s="249" t="s">
        <v>28</v>
      </c>
      <c r="K41" s="249" t="s">
        <v>28</v>
      </c>
      <c r="L41" s="250">
        <v>0</v>
      </c>
      <c r="M41" s="251">
        <v>-50000</v>
      </c>
      <c r="N41" s="278" t="s">
        <v>38</v>
      </c>
    </row>
    <row r="42" spans="1:14" ht="14.1" customHeight="1" x14ac:dyDescent="0.25">
      <c r="A42" s="84" t="s">
        <v>15</v>
      </c>
      <c r="B42" s="85" t="s">
        <v>15</v>
      </c>
      <c r="C42" s="79"/>
      <c r="D42" s="79" t="s">
        <v>27</v>
      </c>
      <c r="E42" s="79"/>
      <c r="F42" s="80" t="s">
        <v>39</v>
      </c>
      <c r="G42" s="240" t="s">
        <v>33</v>
      </c>
      <c r="H42" s="81" t="s">
        <v>28</v>
      </c>
      <c r="I42" s="81" t="s">
        <v>28</v>
      </c>
      <c r="J42" s="81" t="s">
        <v>28</v>
      </c>
      <c r="K42" s="81" t="s">
        <v>28</v>
      </c>
      <c r="L42" s="82">
        <v>0</v>
      </c>
      <c r="M42" s="83">
        <v>60000</v>
      </c>
      <c r="N42" s="241" t="s">
        <v>128</v>
      </c>
    </row>
    <row r="43" spans="1:14" ht="14.1" customHeight="1" x14ac:dyDescent="0.25">
      <c r="A43" s="76" t="s">
        <v>15</v>
      </c>
      <c r="B43" s="77" t="s">
        <v>15</v>
      </c>
      <c r="C43" s="79"/>
      <c r="D43" s="79" t="s">
        <v>27</v>
      </c>
      <c r="E43" s="79"/>
      <c r="F43" s="80" t="s">
        <v>145</v>
      </c>
      <c r="G43" s="240" t="s">
        <v>40</v>
      </c>
      <c r="H43" s="81" t="s">
        <v>28</v>
      </c>
      <c r="I43" s="81" t="s">
        <v>28</v>
      </c>
      <c r="J43" s="81" t="s">
        <v>28</v>
      </c>
      <c r="K43" s="81" t="s">
        <v>28</v>
      </c>
      <c r="L43" s="82">
        <v>0</v>
      </c>
      <c r="M43" s="83">
        <v>50000</v>
      </c>
      <c r="N43" s="241" t="s">
        <v>168</v>
      </c>
    </row>
    <row r="44" spans="1:14" ht="14.1" customHeight="1" x14ac:dyDescent="0.25">
      <c r="A44" s="84" t="s">
        <v>15</v>
      </c>
      <c r="B44" s="85" t="s">
        <v>15</v>
      </c>
      <c r="C44" s="79"/>
      <c r="D44" s="79" t="s">
        <v>27</v>
      </c>
      <c r="E44" s="79"/>
      <c r="F44" s="80" t="s">
        <v>145</v>
      </c>
      <c r="G44" s="240" t="s">
        <v>33</v>
      </c>
      <c r="H44" s="81" t="s">
        <v>28</v>
      </c>
      <c r="I44" s="81" t="s">
        <v>28</v>
      </c>
      <c r="J44" s="81" t="s">
        <v>28</v>
      </c>
      <c r="K44" s="81" t="s">
        <v>28</v>
      </c>
      <c r="L44" s="82">
        <v>0</v>
      </c>
      <c r="M44" s="83">
        <v>150000</v>
      </c>
      <c r="N44" s="241" t="s">
        <v>169</v>
      </c>
    </row>
    <row r="45" spans="1:14" ht="14.1" customHeight="1" x14ac:dyDescent="0.25">
      <c r="A45" s="84" t="s">
        <v>15</v>
      </c>
      <c r="B45" s="85" t="s">
        <v>15</v>
      </c>
      <c r="C45" s="79"/>
      <c r="D45" s="79" t="s">
        <v>27</v>
      </c>
      <c r="E45" s="79"/>
      <c r="F45" s="80" t="s">
        <v>146</v>
      </c>
      <c r="G45" s="240" t="s">
        <v>170</v>
      </c>
      <c r="H45" s="81" t="s">
        <v>28</v>
      </c>
      <c r="I45" s="81" t="s">
        <v>28</v>
      </c>
      <c r="J45" s="81" t="s">
        <v>28</v>
      </c>
      <c r="K45" s="81" t="s">
        <v>28</v>
      </c>
      <c r="L45" s="82">
        <v>0</v>
      </c>
      <c r="M45" s="83">
        <v>1198</v>
      </c>
      <c r="N45" s="241" t="s">
        <v>171</v>
      </c>
    </row>
    <row r="46" spans="1:14" ht="14.1" customHeight="1" x14ac:dyDescent="0.25">
      <c r="A46" s="76" t="s">
        <v>15</v>
      </c>
      <c r="B46" s="77" t="s">
        <v>15</v>
      </c>
      <c r="C46" s="79"/>
      <c r="D46" s="79" t="s">
        <v>27</v>
      </c>
      <c r="E46" s="79"/>
      <c r="F46" s="80" t="s">
        <v>129</v>
      </c>
      <c r="G46" s="240" t="s">
        <v>40</v>
      </c>
      <c r="H46" s="81" t="s">
        <v>28</v>
      </c>
      <c r="I46" s="81" t="s">
        <v>28</v>
      </c>
      <c r="J46" s="81" t="s">
        <v>28</v>
      </c>
      <c r="K46" s="81" t="s">
        <v>28</v>
      </c>
      <c r="L46" s="82">
        <v>0</v>
      </c>
      <c r="M46" s="83">
        <v>40000</v>
      </c>
      <c r="N46" s="241" t="s">
        <v>172</v>
      </c>
    </row>
    <row r="47" spans="1:14" ht="14.1" customHeight="1" x14ac:dyDescent="0.25">
      <c r="A47" s="84" t="s">
        <v>15</v>
      </c>
      <c r="B47" s="85" t="s">
        <v>15</v>
      </c>
      <c r="C47" s="79"/>
      <c r="D47" s="79" t="s">
        <v>27</v>
      </c>
      <c r="E47" s="79"/>
      <c r="F47" s="80" t="s">
        <v>147</v>
      </c>
      <c r="G47" s="240" t="s">
        <v>40</v>
      </c>
      <c r="H47" s="81" t="s">
        <v>28</v>
      </c>
      <c r="I47" s="81" t="s">
        <v>28</v>
      </c>
      <c r="J47" s="81" t="s">
        <v>28</v>
      </c>
      <c r="K47" s="81" t="s">
        <v>28</v>
      </c>
      <c r="L47" s="82">
        <v>0</v>
      </c>
      <c r="M47" s="83">
        <v>500</v>
      </c>
      <c r="N47" s="241" t="s">
        <v>173</v>
      </c>
    </row>
    <row r="48" spans="1:14" ht="14.1" customHeight="1" x14ac:dyDescent="0.25">
      <c r="A48" s="84" t="s">
        <v>15</v>
      </c>
      <c r="B48" s="85" t="s">
        <v>15</v>
      </c>
      <c r="C48" s="79"/>
      <c r="D48" s="79" t="s">
        <v>27</v>
      </c>
      <c r="E48" s="79"/>
      <c r="F48" s="80" t="s">
        <v>41</v>
      </c>
      <c r="G48" s="240" t="s">
        <v>40</v>
      </c>
      <c r="H48" s="81" t="s">
        <v>28</v>
      </c>
      <c r="I48" s="81" t="s">
        <v>28</v>
      </c>
      <c r="J48" s="81" t="s">
        <v>28</v>
      </c>
      <c r="K48" s="81" t="s">
        <v>28</v>
      </c>
      <c r="L48" s="82">
        <v>0</v>
      </c>
      <c r="M48" s="83">
        <v>100000</v>
      </c>
      <c r="N48" s="241" t="s">
        <v>174</v>
      </c>
    </row>
    <row r="49" spans="1:14" ht="14.1" customHeight="1" x14ac:dyDescent="0.25">
      <c r="A49" s="76" t="s">
        <v>15</v>
      </c>
      <c r="B49" s="77" t="s">
        <v>15</v>
      </c>
      <c r="C49" s="79"/>
      <c r="D49" s="79" t="s">
        <v>27</v>
      </c>
      <c r="E49" s="79"/>
      <c r="F49" s="80" t="s">
        <v>41</v>
      </c>
      <c r="G49" s="240" t="s">
        <v>175</v>
      </c>
      <c r="H49" s="81" t="s">
        <v>28</v>
      </c>
      <c r="I49" s="81" t="s">
        <v>28</v>
      </c>
      <c r="J49" s="81" t="s">
        <v>28</v>
      </c>
      <c r="K49" s="81" t="s">
        <v>28</v>
      </c>
      <c r="L49" s="82">
        <v>0</v>
      </c>
      <c r="M49" s="83">
        <v>500</v>
      </c>
      <c r="N49" s="241" t="s">
        <v>176</v>
      </c>
    </row>
    <row r="50" spans="1:14" ht="14.1" customHeight="1" x14ac:dyDescent="0.25">
      <c r="A50" s="84" t="s">
        <v>15</v>
      </c>
      <c r="B50" s="85" t="s">
        <v>15</v>
      </c>
      <c r="C50" s="79"/>
      <c r="D50" s="79" t="s">
        <v>27</v>
      </c>
      <c r="E50" s="79"/>
      <c r="F50" s="80" t="s">
        <v>41</v>
      </c>
      <c r="G50" s="240" t="s">
        <v>127</v>
      </c>
      <c r="H50" s="81" t="s">
        <v>28</v>
      </c>
      <c r="I50" s="81" t="s">
        <v>28</v>
      </c>
      <c r="J50" s="81" t="s">
        <v>28</v>
      </c>
      <c r="K50" s="81" t="s">
        <v>28</v>
      </c>
      <c r="L50" s="82">
        <v>0</v>
      </c>
      <c r="M50" s="83">
        <v>2800</v>
      </c>
      <c r="N50" s="241" t="s">
        <v>148</v>
      </c>
    </row>
    <row r="51" spans="1:14" ht="14.1" customHeight="1" x14ac:dyDescent="0.25">
      <c r="A51" s="76" t="s">
        <v>15</v>
      </c>
      <c r="B51" s="77" t="s">
        <v>15</v>
      </c>
      <c r="C51" s="79"/>
      <c r="D51" s="79" t="s">
        <v>27</v>
      </c>
      <c r="E51" s="79"/>
      <c r="F51" s="80" t="s">
        <v>41</v>
      </c>
      <c r="G51" s="240" t="s">
        <v>32</v>
      </c>
      <c r="H51" s="81" t="s">
        <v>28</v>
      </c>
      <c r="I51" s="81" t="s">
        <v>28</v>
      </c>
      <c r="J51" s="81" t="s">
        <v>28</v>
      </c>
      <c r="K51" s="81" t="s">
        <v>28</v>
      </c>
      <c r="L51" s="82">
        <v>0</v>
      </c>
      <c r="M51" s="83">
        <v>10000</v>
      </c>
      <c r="N51" s="241" t="s">
        <v>203</v>
      </c>
    </row>
    <row r="52" spans="1:14" ht="14.1" customHeight="1" x14ac:dyDescent="0.25">
      <c r="A52" s="84" t="s">
        <v>15</v>
      </c>
      <c r="B52" s="85" t="s">
        <v>15</v>
      </c>
      <c r="C52" s="79"/>
      <c r="D52" s="79" t="s">
        <v>27</v>
      </c>
      <c r="E52" s="79"/>
      <c r="F52" s="80" t="s">
        <v>41</v>
      </c>
      <c r="G52" s="240" t="s">
        <v>33</v>
      </c>
      <c r="H52" s="81" t="s">
        <v>28</v>
      </c>
      <c r="I52" s="81" t="s">
        <v>28</v>
      </c>
      <c r="J52" s="81" t="s">
        <v>28</v>
      </c>
      <c r="K52" s="81" t="s">
        <v>28</v>
      </c>
      <c r="L52" s="82">
        <v>0</v>
      </c>
      <c r="M52" s="83">
        <v>200000</v>
      </c>
      <c r="N52" s="241" t="s">
        <v>177</v>
      </c>
    </row>
    <row r="53" spans="1:14" ht="14.1" customHeight="1" x14ac:dyDescent="0.25">
      <c r="A53" s="76" t="s">
        <v>15</v>
      </c>
      <c r="B53" s="77" t="s">
        <v>15</v>
      </c>
      <c r="C53" s="79"/>
      <c r="D53" s="79" t="s">
        <v>27</v>
      </c>
      <c r="E53" s="79"/>
      <c r="F53" s="80" t="s">
        <v>131</v>
      </c>
      <c r="G53" s="240" t="s">
        <v>35</v>
      </c>
      <c r="H53" s="81" t="s">
        <v>28</v>
      </c>
      <c r="I53" s="81" t="s">
        <v>28</v>
      </c>
      <c r="J53" s="81" t="s">
        <v>28</v>
      </c>
      <c r="K53" s="81" t="s">
        <v>28</v>
      </c>
      <c r="L53" s="82">
        <v>0</v>
      </c>
      <c r="M53" s="83">
        <v>20000</v>
      </c>
      <c r="N53" s="241" t="s">
        <v>179</v>
      </c>
    </row>
    <row r="54" spans="1:14" ht="14.1" customHeight="1" x14ac:dyDescent="0.25">
      <c r="A54" s="84" t="s">
        <v>15</v>
      </c>
      <c r="B54" s="85" t="s">
        <v>15</v>
      </c>
      <c r="C54" s="79"/>
      <c r="D54" s="79" t="s">
        <v>27</v>
      </c>
      <c r="E54" s="79"/>
      <c r="F54" s="80" t="s">
        <v>133</v>
      </c>
      <c r="G54" s="240" t="s">
        <v>175</v>
      </c>
      <c r="H54" s="81" t="s">
        <v>28</v>
      </c>
      <c r="I54" s="81" t="s">
        <v>28</v>
      </c>
      <c r="J54" s="81" t="s">
        <v>28</v>
      </c>
      <c r="K54" s="81" t="s">
        <v>28</v>
      </c>
      <c r="L54" s="82">
        <v>0</v>
      </c>
      <c r="M54" s="83">
        <v>100</v>
      </c>
      <c r="N54" s="241" t="s">
        <v>178</v>
      </c>
    </row>
    <row r="55" spans="1:14" ht="14.1" customHeight="1" x14ac:dyDescent="0.25">
      <c r="A55" s="84" t="s">
        <v>15</v>
      </c>
      <c r="B55" s="85" t="s">
        <v>15</v>
      </c>
      <c r="C55" s="79"/>
      <c r="D55" s="79" t="s">
        <v>27</v>
      </c>
      <c r="E55" s="79"/>
      <c r="F55" s="80" t="s">
        <v>133</v>
      </c>
      <c r="G55" s="240" t="s">
        <v>130</v>
      </c>
      <c r="H55" s="81" t="s">
        <v>28</v>
      </c>
      <c r="I55" s="81" t="s">
        <v>28</v>
      </c>
      <c r="J55" s="81" t="s">
        <v>28</v>
      </c>
      <c r="K55" s="81" t="s">
        <v>28</v>
      </c>
      <c r="L55" s="82">
        <v>0</v>
      </c>
      <c r="M55" s="83">
        <v>10000</v>
      </c>
      <c r="N55" s="241" t="s">
        <v>180</v>
      </c>
    </row>
    <row r="56" spans="1:14" ht="14.1" customHeight="1" x14ac:dyDescent="0.25">
      <c r="A56" s="76" t="s">
        <v>15</v>
      </c>
      <c r="B56" s="77" t="s">
        <v>15</v>
      </c>
      <c r="C56" s="79"/>
      <c r="D56" s="79" t="s">
        <v>27</v>
      </c>
      <c r="E56" s="78"/>
      <c r="F56" s="86" t="s">
        <v>133</v>
      </c>
      <c r="G56" s="87" t="s">
        <v>33</v>
      </c>
      <c r="H56" s="81" t="s">
        <v>28</v>
      </c>
      <c r="I56" s="81" t="s">
        <v>28</v>
      </c>
      <c r="J56" s="81" t="s">
        <v>28</v>
      </c>
      <c r="K56" s="81" t="s">
        <v>28</v>
      </c>
      <c r="L56" s="82">
        <v>0</v>
      </c>
      <c r="M56" s="88">
        <v>200000</v>
      </c>
      <c r="N56" s="225" t="s">
        <v>181</v>
      </c>
    </row>
    <row r="57" spans="1:14" ht="14.1" customHeight="1" x14ac:dyDescent="0.25">
      <c r="A57" s="76" t="s">
        <v>15</v>
      </c>
      <c r="B57" s="77" t="s">
        <v>15</v>
      </c>
      <c r="C57" s="79"/>
      <c r="D57" s="79" t="s">
        <v>27</v>
      </c>
      <c r="E57" s="78"/>
      <c r="F57" s="86" t="s">
        <v>182</v>
      </c>
      <c r="G57" s="87" t="s">
        <v>132</v>
      </c>
      <c r="H57" s="81" t="s">
        <v>28</v>
      </c>
      <c r="I57" s="81" t="s">
        <v>28</v>
      </c>
      <c r="J57" s="81" t="s">
        <v>28</v>
      </c>
      <c r="K57" s="81" t="s">
        <v>28</v>
      </c>
      <c r="L57" s="82">
        <v>0</v>
      </c>
      <c r="M57" s="88">
        <v>4598</v>
      </c>
      <c r="N57" s="225" t="s">
        <v>183</v>
      </c>
    </row>
    <row r="58" spans="1:14" ht="14.1" customHeight="1" x14ac:dyDescent="0.25">
      <c r="A58" s="84" t="s">
        <v>15</v>
      </c>
      <c r="B58" s="85" t="s">
        <v>15</v>
      </c>
      <c r="C58" s="79"/>
      <c r="D58" s="79" t="s">
        <v>27</v>
      </c>
      <c r="E58" s="78"/>
      <c r="F58" s="86" t="s">
        <v>182</v>
      </c>
      <c r="G58" s="87" t="s">
        <v>184</v>
      </c>
      <c r="H58" s="81" t="s">
        <v>28</v>
      </c>
      <c r="I58" s="81" t="s">
        <v>28</v>
      </c>
      <c r="J58" s="81" t="s">
        <v>28</v>
      </c>
      <c r="K58" s="81" t="s">
        <v>28</v>
      </c>
      <c r="L58" s="82">
        <v>0</v>
      </c>
      <c r="M58" s="88">
        <v>50000</v>
      </c>
      <c r="N58" s="225" t="s">
        <v>185</v>
      </c>
    </row>
    <row r="59" spans="1:14" ht="14.1" customHeight="1" x14ac:dyDescent="0.25">
      <c r="A59" s="84" t="s">
        <v>15</v>
      </c>
      <c r="B59" s="85" t="s">
        <v>15</v>
      </c>
      <c r="C59" s="79"/>
      <c r="D59" s="79" t="s">
        <v>27</v>
      </c>
      <c r="E59" s="78"/>
      <c r="F59" s="86" t="s">
        <v>134</v>
      </c>
      <c r="G59" s="87" t="s">
        <v>125</v>
      </c>
      <c r="H59" s="81" t="s">
        <v>28</v>
      </c>
      <c r="I59" s="81" t="s">
        <v>28</v>
      </c>
      <c r="J59" s="81" t="s">
        <v>28</v>
      </c>
      <c r="K59" s="81" t="s">
        <v>28</v>
      </c>
      <c r="L59" s="82">
        <v>0</v>
      </c>
      <c r="M59" s="88">
        <v>51428</v>
      </c>
      <c r="N59" s="225" t="s">
        <v>186</v>
      </c>
    </row>
    <row r="60" spans="1:14" ht="14.1" customHeight="1" x14ac:dyDescent="0.25">
      <c r="A60" s="76" t="s">
        <v>15</v>
      </c>
      <c r="B60" s="77" t="s">
        <v>15</v>
      </c>
      <c r="C60" s="79"/>
      <c r="D60" s="79" t="s">
        <v>27</v>
      </c>
      <c r="E60" s="78"/>
      <c r="F60" s="86" t="s">
        <v>134</v>
      </c>
      <c r="G60" s="87" t="s">
        <v>33</v>
      </c>
      <c r="H60" s="81" t="s">
        <v>28</v>
      </c>
      <c r="I60" s="81" t="s">
        <v>28</v>
      </c>
      <c r="J60" s="81" t="s">
        <v>28</v>
      </c>
      <c r="K60" s="81" t="s">
        <v>28</v>
      </c>
      <c r="L60" s="82">
        <v>0</v>
      </c>
      <c r="M60" s="88">
        <v>2000</v>
      </c>
      <c r="N60" s="225" t="s">
        <v>187</v>
      </c>
    </row>
    <row r="61" spans="1:14" ht="14.1" customHeight="1" x14ac:dyDescent="0.25">
      <c r="A61" s="76" t="s">
        <v>15</v>
      </c>
      <c r="B61" s="77" t="s">
        <v>15</v>
      </c>
      <c r="C61" s="79"/>
      <c r="D61" s="79" t="s">
        <v>27</v>
      </c>
      <c r="E61" s="78"/>
      <c r="F61" s="86" t="s">
        <v>19</v>
      </c>
      <c r="G61" s="87" t="s">
        <v>127</v>
      </c>
      <c r="H61" s="81" t="s">
        <v>28</v>
      </c>
      <c r="I61" s="81" t="s">
        <v>28</v>
      </c>
      <c r="J61" s="81" t="s">
        <v>28</v>
      </c>
      <c r="K61" s="81" t="s">
        <v>28</v>
      </c>
      <c r="L61" s="82">
        <v>0</v>
      </c>
      <c r="M61" s="88">
        <v>5000</v>
      </c>
      <c r="N61" s="225" t="s">
        <v>188</v>
      </c>
    </row>
    <row r="62" spans="1:14" ht="14.1" customHeight="1" x14ac:dyDescent="0.25">
      <c r="A62" s="84" t="s">
        <v>15</v>
      </c>
      <c r="B62" s="85" t="s">
        <v>15</v>
      </c>
      <c r="C62" s="79"/>
      <c r="D62" s="79" t="s">
        <v>27</v>
      </c>
      <c r="E62" s="78"/>
      <c r="F62" s="86" t="s">
        <v>30</v>
      </c>
      <c r="G62" s="87" t="s">
        <v>40</v>
      </c>
      <c r="H62" s="81" t="s">
        <v>28</v>
      </c>
      <c r="I62" s="81" t="s">
        <v>28</v>
      </c>
      <c r="J62" s="81" t="s">
        <v>28</v>
      </c>
      <c r="K62" s="81" t="s">
        <v>28</v>
      </c>
      <c r="L62" s="82">
        <v>0</v>
      </c>
      <c r="M62" s="88">
        <v>20000</v>
      </c>
      <c r="N62" s="225" t="s">
        <v>189</v>
      </c>
    </row>
    <row r="63" spans="1:14" ht="14.1" customHeight="1" x14ac:dyDescent="0.25">
      <c r="A63" s="84" t="s">
        <v>15</v>
      </c>
      <c r="B63" s="85" t="s">
        <v>15</v>
      </c>
      <c r="C63" s="79"/>
      <c r="D63" s="79" t="s">
        <v>27</v>
      </c>
      <c r="E63" s="78"/>
      <c r="F63" s="86" t="s">
        <v>149</v>
      </c>
      <c r="G63" s="87" t="s">
        <v>125</v>
      </c>
      <c r="H63" s="81" t="s">
        <v>28</v>
      </c>
      <c r="I63" s="81" t="s">
        <v>28</v>
      </c>
      <c r="J63" s="81" t="s">
        <v>28</v>
      </c>
      <c r="K63" s="81" t="s">
        <v>28</v>
      </c>
      <c r="L63" s="82">
        <v>0</v>
      </c>
      <c r="M63" s="88">
        <v>10000</v>
      </c>
      <c r="N63" s="225" t="s">
        <v>190</v>
      </c>
    </row>
    <row r="64" spans="1:14" ht="14.1" customHeight="1" thickBot="1" x14ac:dyDescent="0.3">
      <c r="A64" s="76" t="s">
        <v>15</v>
      </c>
      <c r="B64" s="77" t="s">
        <v>15</v>
      </c>
      <c r="C64" s="79"/>
      <c r="D64" s="79" t="s">
        <v>27</v>
      </c>
      <c r="E64" s="78"/>
      <c r="F64" s="86" t="s">
        <v>149</v>
      </c>
      <c r="G64" s="87" t="s">
        <v>42</v>
      </c>
      <c r="H64" s="81" t="s">
        <v>28</v>
      </c>
      <c r="I64" s="81" t="s">
        <v>28</v>
      </c>
      <c r="J64" s="81" t="s">
        <v>28</v>
      </c>
      <c r="K64" s="81" t="s">
        <v>28</v>
      </c>
      <c r="L64" s="82">
        <v>0</v>
      </c>
      <c r="M64" s="88">
        <v>147000</v>
      </c>
      <c r="N64" s="225" t="s">
        <v>191</v>
      </c>
    </row>
    <row r="65" spans="1:14" s="60" customFormat="1" ht="14.1" customHeight="1" thickBot="1" x14ac:dyDescent="0.25">
      <c r="A65" s="279" t="s">
        <v>29</v>
      </c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58">
        <f>SUM(L40:L64)</f>
        <v>0</v>
      </c>
      <c r="M65" s="58">
        <f>SUM(M40:M64)</f>
        <v>0</v>
      </c>
      <c r="N65" s="59"/>
    </row>
    <row r="67" spans="1:14" x14ac:dyDescent="0.25">
      <c r="A67" s="89" t="s">
        <v>43</v>
      </c>
      <c r="M67" s="226"/>
    </row>
  </sheetData>
  <sheetProtection selectLockedCells="1" selectUnlockedCells="1"/>
  <mergeCells count="4">
    <mergeCell ref="A65:K65"/>
    <mergeCell ref="A36:K36"/>
    <mergeCell ref="A14:K14"/>
    <mergeCell ref="A26:K26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0" workbookViewId="0">
      <selection activeCell="A14" sqref="A14:D14"/>
    </sheetView>
  </sheetViews>
  <sheetFormatPr defaultColWidth="8.7109375" defaultRowHeight="15" x14ac:dyDescent="0.25"/>
  <cols>
    <col min="1" max="1" width="7.7109375" style="90" customWidth="1"/>
    <col min="2" max="2" width="33.7109375" style="90" customWidth="1"/>
    <col min="3" max="4" width="16.7109375" style="90" customWidth="1"/>
    <col min="5" max="5" width="16.7109375" style="91" customWidth="1"/>
    <col min="6" max="6" width="9.140625" style="92" customWidth="1"/>
    <col min="7" max="9" width="8.7109375" style="93"/>
    <col min="10" max="16384" width="8.7109375" style="6"/>
  </cols>
  <sheetData>
    <row r="1" spans="1:9" ht="9.75" customHeight="1" x14ac:dyDescent="0.25">
      <c r="D1" s="283" t="s">
        <v>44</v>
      </c>
      <c r="E1" s="283"/>
    </row>
    <row r="2" spans="1:9" x14ac:dyDescent="0.25">
      <c r="E2" s="94"/>
    </row>
    <row r="3" spans="1:9" ht="20.25" customHeight="1" x14ac:dyDescent="0.25">
      <c r="A3" s="95" t="s">
        <v>45</v>
      </c>
      <c r="B3" s="96"/>
      <c r="C3" s="96"/>
      <c r="D3" s="96"/>
      <c r="E3" s="97"/>
    </row>
    <row r="4" spans="1:9" s="14" customFormat="1" ht="15.75" customHeight="1" x14ac:dyDescent="0.25">
      <c r="A4" s="98"/>
      <c r="B4" s="90"/>
      <c r="C4" s="90"/>
      <c r="D4" s="90"/>
      <c r="E4" s="91"/>
      <c r="G4" s="13"/>
      <c r="H4" s="13"/>
      <c r="I4" s="13"/>
    </row>
    <row r="5" spans="1:9" ht="15" customHeight="1" x14ac:dyDescent="0.25">
      <c r="A5" s="284" t="s">
        <v>46</v>
      </c>
      <c r="B5" s="284"/>
      <c r="C5" s="284"/>
      <c r="D5" s="284"/>
    </row>
    <row r="6" spans="1:9" ht="15" customHeight="1" x14ac:dyDescent="0.25">
      <c r="A6" s="99" t="s">
        <v>47</v>
      </c>
      <c r="E6" s="91">
        <v>48993490.829999998</v>
      </c>
    </row>
    <row r="7" spans="1:9" s="105" customFormat="1" ht="15" customHeight="1" x14ac:dyDescent="0.25">
      <c r="A7" s="100" t="s">
        <v>48</v>
      </c>
      <c r="B7" s="101"/>
      <c r="C7" s="101"/>
      <c r="D7" s="101"/>
      <c r="E7" s="102">
        <v>210000</v>
      </c>
      <c r="F7" s="103"/>
      <c r="G7" s="104"/>
      <c r="H7" s="104"/>
      <c r="I7" s="104"/>
    </row>
    <row r="8" spans="1:9" s="105" customFormat="1" ht="15" customHeight="1" x14ac:dyDescent="0.25">
      <c r="A8" s="100" t="s">
        <v>135</v>
      </c>
      <c r="B8" s="101"/>
      <c r="C8" s="227"/>
      <c r="D8" s="101"/>
      <c r="E8" s="102">
        <v>60000</v>
      </c>
      <c r="F8" s="103"/>
      <c r="G8" s="104"/>
      <c r="H8" s="104"/>
      <c r="I8" s="104"/>
    </row>
    <row r="9" spans="1:9" s="105" customFormat="1" ht="15" customHeight="1" x14ac:dyDescent="0.25">
      <c r="A9" s="100" t="s">
        <v>136</v>
      </c>
      <c r="B9" s="101"/>
      <c r="C9" s="227"/>
      <c r="D9" s="101"/>
      <c r="E9" s="102">
        <v>2830439.52</v>
      </c>
      <c r="F9" s="103"/>
      <c r="G9" s="104"/>
      <c r="H9" s="104"/>
      <c r="I9" s="104"/>
    </row>
    <row r="10" spans="1:9" s="105" customFormat="1" ht="15" customHeight="1" x14ac:dyDescent="0.25">
      <c r="A10" s="100" t="s">
        <v>201</v>
      </c>
      <c r="B10" s="101"/>
      <c r="C10" s="227"/>
      <c r="D10" s="101"/>
      <c r="E10" s="102">
        <f>SUM(E12:E13)</f>
        <v>98500</v>
      </c>
      <c r="F10" s="103"/>
      <c r="G10" s="104"/>
      <c r="H10" s="104"/>
      <c r="I10" s="104"/>
    </row>
    <row r="11" spans="1:9" ht="15" customHeight="1" x14ac:dyDescent="0.25">
      <c r="A11" s="285" t="s">
        <v>49</v>
      </c>
      <c r="B11" s="285"/>
      <c r="C11" s="285"/>
      <c r="D11" s="285"/>
    </row>
    <row r="12" spans="1:9" ht="15" customHeight="1" x14ac:dyDescent="0.25">
      <c r="A12" s="286" t="s">
        <v>50</v>
      </c>
      <c r="B12" s="286"/>
      <c r="C12" s="286"/>
      <c r="D12" s="286"/>
      <c r="E12" s="228">
        <v>98500</v>
      </c>
    </row>
    <row r="13" spans="1:9" s="60" customFormat="1" ht="15" customHeight="1" x14ac:dyDescent="0.2">
      <c r="A13" s="106" t="s">
        <v>51</v>
      </c>
      <c r="B13" s="107"/>
      <c r="C13" s="107"/>
      <c r="D13" s="108" t="s">
        <v>204</v>
      </c>
      <c r="E13" s="102">
        <v>0</v>
      </c>
      <c r="F13" s="109"/>
      <c r="G13" s="110"/>
      <c r="H13" s="110"/>
      <c r="I13" s="110"/>
    </row>
    <row r="14" spans="1:9" s="62" customFormat="1" ht="15" customHeight="1" x14ac:dyDescent="0.25">
      <c r="A14" s="287" t="s">
        <v>52</v>
      </c>
      <c r="B14" s="287"/>
      <c r="C14" s="287"/>
      <c r="D14" s="287"/>
      <c r="E14" s="111">
        <f>SUM(E6:E10)</f>
        <v>52192430.350000001</v>
      </c>
      <c r="G14" s="112"/>
      <c r="H14" s="112"/>
      <c r="I14" s="112"/>
    </row>
    <row r="15" spans="1:9" s="14" customFormat="1" ht="15" customHeight="1" x14ac:dyDescent="0.25">
      <c r="A15" s="113"/>
      <c r="B15" s="101"/>
      <c r="C15" s="101"/>
      <c r="D15" s="101"/>
      <c r="E15" s="114"/>
      <c r="G15" s="13"/>
      <c r="H15" s="13"/>
      <c r="I15" s="13"/>
    </row>
    <row r="16" spans="1:9" ht="15" customHeight="1" x14ac:dyDescent="0.25">
      <c r="A16" s="288" t="s">
        <v>53</v>
      </c>
      <c r="B16" s="288"/>
      <c r="C16" s="288"/>
      <c r="D16" s="288"/>
      <c r="E16" s="114"/>
    </row>
    <row r="17" spans="1:9" ht="15" customHeight="1" x14ac:dyDescent="0.25">
      <c r="A17" s="100" t="s">
        <v>47</v>
      </c>
      <c r="B17" s="101"/>
      <c r="C17" s="101"/>
      <c r="D17" s="101"/>
      <c r="E17" s="102">
        <v>50462144.299999997</v>
      </c>
    </row>
    <row r="18" spans="1:9" ht="15" customHeight="1" x14ac:dyDescent="0.25">
      <c r="A18" s="100" t="s">
        <v>48</v>
      </c>
      <c r="B18" s="101"/>
      <c r="C18" s="101"/>
      <c r="D18" s="101"/>
      <c r="E18" s="102">
        <v>210000</v>
      </c>
    </row>
    <row r="19" spans="1:9" s="105" customFormat="1" ht="15" customHeight="1" x14ac:dyDescent="0.25">
      <c r="A19" s="100" t="s">
        <v>135</v>
      </c>
      <c r="B19" s="101"/>
      <c r="C19" s="227"/>
      <c r="D19" s="101"/>
      <c r="E19" s="102">
        <v>60000</v>
      </c>
      <c r="F19" s="103"/>
      <c r="G19" s="104"/>
      <c r="H19" s="104"/>
      <c r="I19" s="104"/>
    </row>
    <row r="20" spans="1:9" s="105" customFormat="1" ht="15" customHeight="1" x14ac:dyDescent="0.25">
      <c r="A20" s="100" t="s">
        <v>136</v>
      </c>
      <c r="B20" s="101"/>
      <c r="C20" s="227"/>
      <c r="D20" s="101"/>
      <c r="E20" s="102">
        <v>4830439.5199999996</v>
      </c>
      <c r="F20" s="103"/>
      <c r="G20" s="104"/>
      <c r="H20" s="104"/>
      <c r="I20" s="104"/>
    </row>
    <row r="21" spans="1:9" s="105" customFormat="1" ht="15" customHeight="1" x14ac:dyDescent="0.25">
      <c r="A21" s="100" t="s">
        <v>201</v>
      </c>
      <c r="B21" s="101"/>
      <c r="C21" s="227"/>
      <c r="D21" s="101"/>
      <c r="E21" s="102">
        <f>SUM(E23:E24)</f>
        <v>98500</v>
      </c>
      <c r="F21" s="103"/>
      <c r="G21" s="104"/>
      <c r="H21" s="104"/>
      <c r="I21" s="104"/>
    </row>
    <row r="22" spans="1:9" ht="15" customHeight="1" x14ac:dyDescent="0.25">
      <c r="A22" s="290" t="s">
        <v>49</v>
      </c>
      <c r="B22" s="290"/>
      <c r="C22" s="290"/>
      <c r="D22" s="290"/>
      <c r="E22" s="102"/>
    </row>
    <row r="23" spans="1:9" ht="15" customHeight="1" x14ac:dyDescent="0.25">
      <c r="A23" s="286" t="s">
        <v>50</v>
      </c>
      <c r="B23" s="286"/>
      <c r="C23" s="286"/>
      <c r="D23" s="286"/>
      <c r="E23" s="228">
        <v>98500</v>
      </c>
      <c r="F23" s="115"/>
    </row>
    <row r="24" spans="1:9" s="60" customFormat="1" ht="15" customHeight="1" thickBot="1" x14ac:dyDescent="0.25">
      <c r="A24" s="106" t="s">
        <v>51</v>
      </c>
      <c r="B24" s="107"/>
      <c r="C24" s="107"/>
      <c r="D24" s="108" t="s">
        <v>204</v>
      </c>
      <c r="E24" s="102">
        <v>0</v>
      </c>
      <c r="G24" s="110"/>
      <c r="H24" s="110"/>
      <c r="I24" s="110"/>
    </row>
    <row r="25" spans="1:9" s="60" customFormat="1" ht="15" customHeight="1" x14ac:dyDescent="0.2">
      <c r="A25" s="291" t="s">
        <v>54</v>
      </c>
      <c r="B25" s="291"/>
      <c r="C25" s="291"/>
      <c r="D25" s="291"/>
      <c r="E25" s="111">
        <f>SUM(E17:E21)</f>
        <v>55661083.819999993</v>
      </c>
      <c r="G25" s="110"/>
      <c r="H25" s="110"/>
      <c r="I25" s="110"/>
    </row>
    <row r="26" spans="1:9" ht="15" customHeight="1" x14ac:dyDescent="0.25">
      <c r="A26" s="116"/>
      <c r="E26" s="102"/>
    </row>
    <row r="27" spans="1:9" ht="15" customHeight="1" x14ac:dyDescent="0.25">
      <c r="A27" s="284" t="s">
        <v>55</v>
      </c>
      <c r="B27" s="284"/>
      <c r="C27" s="284"/>
      <c r="D27" s="284"/>
      <c r="E27" s="102"/>
    </row>
    <row r="28" spans="1:9" s="68" customFormat="1" ht="15" customHeight="1" x14ac:dyDescent="0.25">
      <c r="A28" s="292" t="s">
        <v>56</v>
      </c>
      <c r="B28" s="292"/>
      <c r="C28" s="292"/>
      <c r="D28" s="292"/>
      <c r="E28" s="117">
        <v>3000000</v>
      </c>
      <c r="G28" s="118"/>
      <c r="H28" s="118"/>
      <c r="I28" s="118"/>
    </row>
    <row r="29" spans="1:9" s="105" customFormat="1" ht="15" customHeight="1" x14ac:dyDescent="0.25">
      <c r="A29" s="100" t="s">
        <v>150</v>
      </c>
      <c r="B29" s="101"/>
      <c r="C29" s="227"/>
      <c r="D29" s="101"/>
      <c r="E29" s="102">
        <v>2000000</v>
      </c>
      <c r="F29" s="103"/>
      <c r="G29" s="104"/>
      <c r="H29" s="104"/>
      <c r="I29" s="104"/>
    </row>
    <row r="30" spans="1:9" ht="15" customHeight="1" x14ac:dyDescent="0.25">
      <c r="A30" s="292" t="s">
        <v>57</v>
      </c>
      <c r="B30" s="292"/>
      <c r="C30" s="292"/>
      <c r="D30" s="292"/>
      <c r="E30" s="102">
        <v>-1531346.53</v>
      </c>
    </row>
    <row r="31" spans="1:9" ht="15" customHeight="1" x14ac:dyDescent="0.25">
      <c r="A31" s="287" t="s">
        <v>58</v>
      </c>
      <c r="B31" s="287"/>
      <c r="C31" s="287"/>
      <c r="D31" s="287"/>
      <c r="E31" s="111">
        <f>SUM(E28:E30)</f>
        <v>3468653.4699999997</v>
      </c>
    </row>
    <row r="32" spans="1:9" ht="14.1" customHeight="1" x14ac:dyDescent="0.25"/>
    <row r="33" spans="1:9" ht="16.5" customHeight="1" thickBot="1" x14ac:dyDescent="0.3">
      <c r="A33" s="95" t="s">
        <v>59</v>
      </c>
      <c r="B33" s="96"/>
      <c r="C33" s="96"/>
      <c r="D33" s="96"/>
      <c r="E33" s="97"/>
    </row>
    <row r="34" spans="1:9" ht="15" customHeight="1" x14ac:dyDescent="0.25">
      <c r="A34" s="296" t="s">
        <v>60</v>
      </c>
      <c r="B34" s="296"/>
      <c r="C34" s="119" t="s">
        <v>61</v>
      </c>
      <c r="D34" s="119" t="s">
        <v>62</v>
      </c>
      <c r="E34" s="120" t="s">
        <v>63</v>
      </c>
    </row>
    <row r="35" spans="1:9" ht="15" customHeight="1" x14ac:dyDescent="0.25">
      <c r="A35" s="297" t="s">
        <v>64</v>
      </c>
      <c r="B35" s="297"/>
      <c r="C35" s="121">
        <f>SUM(E6)</f>
        <v>48993490.829999998</v>
      </c>
      <c r="D35" s="121">
        <f>SUM(E7+E8+E9+E10)</f>
        <v>3198939.52</v>
      </c>
      <c r="E35" s="122">
        <f>SUM(C35+D35)</f>
        <v>52192430.350000001</v>
      </c>
    </row>
    <row r="36" spans="1:9" ht="15" customHeight="1" x14ac:dyDescent="0.25">
      <c r="A36" s="298" t="s">
        <v>65</v>
      </c>
      <c r="B36" s="298"/>
      <c r="C36" s="123">
        <f>SUM(E17)</f>
        <v>50462144.299999997</v>
      </c>
      <c r="D36" s="123">
        <f>SUM(E18+E19+E20+E21)</f>
        <v>5198939.5199999996</v>
      </c>
      <c r="E36" s="124">
        <f>SUM(C36+D36)</f>
        <v>55661083.819999993</v>
      </c>
    </row>
    <row r="37" spans="1:9" ht="15" customHeight="1" x14ac:dyDescent="0.25">
      <c r="A37" s="299" t="s">
        <v>66</v>
      </c>
      <c r="B37" s="299"/>
      <c r="C37" s="125">
        <f>SUM(C35-C36)</f>
        <v>-1468653.4699999988</v>
      </c>
      <c r="D37" s="125">
        <f>SUM(D35-D36)</f>
        <v>-1999999.9999999995</v>
      </c>
      <c r="E37" s="126">
        <f>SUM(E35-E36)</f>
        <v>-3468653.4699999914</v>
      </c>
    </row>
    <row r="38" spans="1:9" ht="15" customHeight="1" x14ac:dyDescent="0.25">
      <c r="A38" s="127"/>
      <c r="B38" s="127"/>
      <c r="C38" s="127"/>
      <c r="D38" s="127"/>
      <c r="E38" s="127"/>
    </row>
    <row r="39" spans="1:9" ht="15" customHeight="1" x14ac:dyDescent="0.25">
      <c r="A39" s="289" t="s">
        <v>67</v>
      </c>
      <c r="B39" s="289"/>
      <c r="C39" s="119" t="s">
        <v>61</v>
      </c>
      <c r="D39" s="119" t="s">
        <v>62</v>
      </c>
      <c r="E39" s="120" t="s">
        <v>63</v>
      </c>
    </row>
    <row r="40" spans="1:9" ht="24.95" customHeight="1" x14ac:dyDescent="0.25">
      <c r="A40" s="128" t="s">
        <v>68</v>
      </c>
      <c r="B40" s="129" t="s">
        <v>69</v>
      </c>
      <c r="C40" s="130">
        <f>SUM(E28)</f>
        <v>3000000</v>
      </c>
      <c r="D40" s="130">
        <f>SUM(E29)</f>
        <v>2000000</v>
      </c>
      <c r="E40" s="131">
        <f>SUM(C40+D40)</f>
        <v>5000000</v>
      </c>
    </row>
    <row r="41" spans="1:9" s="60" customFormat="1" ht="24.95" customHeight="1" x14ac:dyDescent="0.2">
      <c r="A41" s="128" t="s">
        <v>70</v>
      </c>
      <c r="B41" s="129" t="s">
        <v>71</v>
      </c>
      <c r="C41" s="132">
        <f>SUM(E30)</f>
        <v>-1531346.53</v>
      </c>
      <c r="D41" s="132">
        <f>SUM(F30)</f>
        <v>0</v>
      </c>
      <c r="E41" s="133">
        <f>SUM(C41+D41)</f>
        <v>-1531346.53</v>
      </c>
      <c r="G41" s="110"/>
      <c r="H41" s="110"/>
      <c r="I41" s="110"/>
    </row>
    <row r="42" spans="1:9" ht="15" customHeight="1" x14ac:dyDescent="0.25">
      <c r="A42" s="134" t="s">
        <v>72</v>
      </c>
      <c r="B42" s="135" t="s">
        <v>73</v>
      </c>
      <c r="C42" s="136">
        <v>0</v>
      </c>
      <c r="D42" s="136">
        <v>0</v>
      </c>
      <c r="E42" s="137">
        <f>SUM(C42+D42)</f>
        <v>0</v>
      </c>
    </row>
    <row r="43" spans="1:9" ht="15" customHeight="1" x14ac:dyDescent="0.25">
      <c r="A43" s="289" t="s">
        <v>74</v>
      </c>
      <c r="B43" s="289"/>
      <c r="C43" s="125">
        <f>SUM(C40:C42)</f>
        <v>1468653.47</v>
      </c>
      <c r="D43" s="125">
        <f>SUM(D40:D42)</f>
        <v>2000000</v>
      </c>
      <c r="E43" s="126">
        <f>SUM(E40:E42)</f>
        <v>3468653.4699999997</v>
      </c>
    </row>
    <row r="44" spans="1:9" ht="15" customHeight="1" x14ac:dyDescent="0.25">
      <c r="A44" s="138"/>
      <c r="B44" s="138"/>
      <c r="C44" s="139"/>
      <c r="D44" s="139"/>
      <c r="E44" s="139"/>
    </row>
    <row r="45" spans="1:9" ht="15" customHeight="1" x14ac:dyDescent="0.25">
      <c r="A45" s="289" t="s">
        <v>75</v>
      </c>
      <c r="B45" s="289"/>
      <c r="C45" s="119" t="s">
        <v>61</v>
      </c>
      <c r="D45" s="119" t="s">
        <v>62</v>
      </c>
      <c r="E45" s="120" t="s">
        <v>63</v>
      </c>
    </row>
    <row r="46" spans="1:9" ht="15" customHeight="1" x14ac:dyDescent="0.25">
      <c r="A46" s="293" t="s">
        <v>76</v>
      </c>
      <c r="B46" s="293"/>
      <c r="C46" s="140">
        <f>SUM(C35+C40)</f>
        <v>51993490.829999998</v>
      </c>
      <c r="D46" s="140">
        <f>SUM(D35+D40)</f>
        <v>5198939.5199999996</v>
      </c>
      <c r="E46" s="141">
        <f>SUM(E35+E40)</f>
        <v>57192430.350000001</v>
      </c>
    </row>
    <row r="47" spans="1:9" ht="15" customHeight="1" x14ac:dyDescent="0.25">
      <c r="A47" s="294" t="s">
        <v>77</v>
      </c>
      <c r="B47" s="294"/>
      <c r="C47" s="142">
        <f>SUM(C36-C41)</f>
        <v>51993490.829999998</v>
      </c>
      <c r="D47" s="142">
        <f>SUM(D36-D41)</f>
        <v>5198939.5199999996</v>
      </c>
      <c r="E47" s="143">
        <f>SUM(E36-E41)</f>
        <v>57192430.349999994</v>
      </c>
    </row>
    <row r="48" spans="1:9" ht="15" customHeight="1" x14ac:dyDescent="0.25">
      <c r="A48" s="138"/>
      <c r="B48" s="138"/>
      <c r="C48" s="144">
        <f>SUM(C46-C47)</f>
        <v>0</v>
      </c>
      <c r="D48" s="144">
        <f>SUM(D46-D47)</f>
        <v>0</v>
      </c>
      <c r="E48" s="145">
        <f>SUM(E46-E47)</f>
        <v>7.4505805969238281E-9</v>
      </c>
    </row>
    <row r="50" spans="1:5" x14ac:dyDescent="0.25">
      <c r="A50" s="295" t="s">
        <v>43</v>
      </c>
      <c r="B50" s="295"/>
      <c r="C50" s="295"/>
      <c r="D50" s="295"/>
      <c r="E50" s="146"/>
    </row>
  </sheetData>
  <sheetProtection selectLockedCells="1" selectUnlockedCells="1"/>
  <mergeCells count="23">
    <mergeCell ref="A43:B43"/>
    <mergeCell ref="A45:B45"/>
    <mergeCell ref="A46:B46"/>
    <mergeCell ref="A47:B47"/>
    <mergeCell ref="A50:D50"/>
    <mergeCell ref="A16:D16"/>
    <mergeCell ref="A39:B39"/>
    <mergeCell ref="A22:D22"/>
    <mergeCell ref="A23:D23"/>
    <mergeCell ref="A25:D25"/>
    <mergeCell ref="A27:D27"/>
    <mergeCell ref="A28:D28"/>
    <mergeCell ref="A30:D30"/>
    <mergeCell ref="A31:D31"/>
    <mergeCell ref="A34:B34"/>
    <mergeCell ref="A35:B35"/>
    <mergeCell ref="A36:B36"/>
    <mergeCell ref="A37:B37"/>
    <mergeCell ref="D1:E1"/>
    <mergeCell ref="A5:D5"/>
    <mergeCell ref="A11:D11"/>
    <mergeCell ref="A12:D12"/>
    <mergeCell ref="A14:D14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tabSelected="1" topLeftCell="A31" workbookViewId="0">
      <selection activeCell="H49" sqref="H49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47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6384" width="8.7109375" style="6"/>
  </cols>
  <sheetData>
    <row r="2" spans="1:14" ht="15.75" x14ac:dyDescent="0.25">
      <c r="A2" s="148" t="s">
        <v>78</v>
      </c>
      <c r="B2" s="148"/>
    </row>
    <row r="3" spans="1:14" x14ac:dyDescent="0.25">
      <c r="A3" s="149"/>
      <c r="B3" s="149"/>
    </row>
    <row r="4" spans="1:14" x14ac:dyDescent="0.25">
      <c r="A4" s="300" t="s">
        <v>79</v>
      </c>
      <c r="B4" s="300"/>
      <c r="C4" s="300"/>
      <c r="D4" s="301" t="s">
        <v>80</v>
      </c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1:14" ht="24.95" customHeight="1" x14ac:dyDescent="0.25">
      <c r="A5" s="150" t="s">
        <v>81</v>
      </c>
      <c r="B5" s="151" t="s">
        <v>82</v>
      </c>
      <c r="C5" s="302" t="s">
        <v>83</v>
      </c>
      <c r="D5" s="302"/>
      <c r="E5" s="152" t="s">
        <v>84</v>
      </c>
      <c r="F5" s="303" t="s">
        <v>84</v>
      </c>
      <c r="G5" s="303"/>
      <c r="H5" s="303"/>
      <c r="I5" s="303"/>
      <c r="J5" s="303"/>
      <c r="K5" s="153" t="s">
        <v>85</v>
      </c>
      <c r="L5" s="154" t="s">
        <v>86</v>
      </c>
      <c r="M5" s="155" t="s">
        <v>202</v>
      </c>
    </row>
    <row r="6" spans="1:14" ht="20.100000000000001" customHeight="1" x14ac:dyDescent="0.25">
      <c r="A6" s="156" t="s">
        <v>81</v>
      </c>
      <c r="B6" s="157" t="s">
        <v>87</v>
      </c>
      <c r="C6" s="304">
        <v>4112</v>
      </c>
      <c r="D6" s="304"/>
      <c r="E6" s="158"/>
      <c r="F6" s="305" t="s">
        <v>88</v>
      </c>
      <c r="G6" s="305"/>
      <c r="H6" s="305"/>
      <c r="I6" s="305"/>
      <c r="J6" s="305"/>
      <c r="K6" s="159">
        <v>792900</v>
      </c>
      <c r="L6" s="159">
        <v>792900</v>
      </c>
      <c r="M6" s="160">
        <v>462700</v>
      </c>
    </row>
    <row r="7" spans="1:14" ht="20.100000000000001" customHeight="1" x14ac:dyDescent="0.25">
      <c r="A7" s="161" t="s">
        <v>81</v>
      </c>
      <c r="B7" s="162" t="s">
        <v>87</v>
      </c>
      <c r="C7" s="306">
        <v>4121</v>
      </c>
      <c r="D7" s="306"/>
      <c r="E7" s="163"/>
      <c r="F7" s="307" t="s">
        <v>89</v>
      </c>
      <c r="G7" s="307"/>
      <c r="H7" s="307"/>
      <c r="I7" s="307"/>
      <c r="J7" s="307"/>
      <c r="K7" s="164">
        <v>19500</v>
      </c>
      <c r="L7" s="164">
        <v>19500</v>
      </c>
      <c r="M7" s="165">
        <v>19500</v>
      </c>
    </row>
    <row r="8" spans="1:14" ht="16.5" customHeight="1" x14ac:dyDescent="0.25">
      <c r="A8" s="308" t="s">
        <v>90</v>
      </c>
      <c r="B8" s="308"/>
      <c r="C8" s="308"/>
      <c r="D8" s="308"/>
      <c r="E8" s="308"/>
      <c r="F8" s="308"/>
      <c r="G8" s="308"/>
      <c r="H8" s="308"/>
      <c r="I8" s="308"/>
      <c r="J8" s="308"/>
      <c r="K8" s="166">
        <f>SUM(K6:K7)</f>
        <v>812400</v>
      </c>
      <c r="L8" s="166">
        <f>SUM(L6:L7)</f>
        <v>812400</v>
      </c>
      <c r="M8" s="167">
        <f>SUM(M6:M7)</f>
        <v>482200</v>
      </c>
    </row>
    <row r="9" spans="1:14" s="170" customFormat="1" x14ac:dyDescent="0.25">
      <c r="A9" s="168"/>
      <c r="B9" s="168"/>
      <c r="C9" s="168"/>
      <c r="D9" s="168"/>
      <c r="E9" s="168"/>
      <c r="F9" s="168"/>
      <c r="G9" s="169"/>
      <c r="H9" s="168"/>
      <c r="I9" s="168"/>
      <c r="J9" s="6"/>
      <c r="K9" s="6"/>
      <c r="L9" s="6"/>
      <c r="M9" s="6"/>
      <c r="N9" s="6"/>
    </row>
    <row r="10" spans="1:14" s="170" customFormat="1" ht="14.25" x14ac:dyDescent="0.2">
      <c r="A10" s="309" t="s">
        <v>91</v>
      </c>
      <c r="B10" s="309"/>
      <c r="C10" s="309"/>
      <c r="D10" s="309"/>
      <c r="E10" s="309"/>
      <c r="F10" s="309"/>
      <c r="G10" s="309"/>
      <c r="H10" s="309"/>
      <c r="I10" s="309"/>
      <c r="J10" s="310" t="s">
        <v>92</v>
      </c>
      <c r="K10" s="310"/>
      <c r="L10" s="310"/>
      <c r="M10" s="310"/>
      <c r="N10" s="171" t="s">
        <v>93</v>
      </c>
    </row>
    <row r="11" spans="1:14" s="170" customFormat="1" ht="18.75" customHeight="1" x14ac:dyDescent="0.2">
      <c r="A11" s="311" t="s">
        <v>81</v>
      </c>
      <c r="B11" s="312" t="s">
        <v>94</v>
      </c>
      <c r="C11" s="313" t="s">
        <v>95</v>
      </c>
      <c r="D11" s="313" t="s">
        <v>83</v>
      </c>
      <c r="E11" s="313"/>
      <c r="F11" s="314" t="s">
        <v>96</v>
      </c>
      <c r="G11" s="314"/>
      <c r="H11" s="316" t="s">
        <v>97</v>
      </c>
      <c r="I11" s="316"/>
      <c r="J11" s="317" t="s">
        <v>98</v>
      </c>
      <c r="K11" s="317"/>
      <c r="L11" s="318" t="s">
        <v>99</v>
      </c>
      <c r="M11" s="172" t="s">
        <v>100</v>
      </c>
      <c r="N11" s="319" t="s">
        <v>101</v>
      </c>
    </row>
    <row r="12" spans="1:14" s="170" customFormat="1" ht="14.25" customHeight="1" x14ac:dyDescent="0.2">
      <c r="A12" s="311"/>
      <c r="B12" s="312"/>
      <c r="C12" s="313"/>
      <c r="D12" s="313"/>
      <c r="E12" s="313"/>
      <c r="F12" s="314"/>
      <c r="G12" s="314"/>
      <c r="H12" s="316"/>
      <c r="I12" s="316"/>
      <c r="J12" s="320" t="s">
        <v>102</v>
      </c>
      <c r="K12" s="321" t="s">
        <v>103</v>
      </c>
      <c r="L12" s="318"/>
      <c r="M12" s="173" t="s">
        <v>104</v>
      </c>
      <c r="N12" s="319"/>
    </row>
    <row r="13" spans="1:14" s="170" customFormat="1" ht="14.25" customHeight="1" x14ac:dyDescent="0.2">
      <c r="A13" s="311"/>
      <c r="B13" s="312"/>
      <c r="C13" s="313"/>
      <c r="D13" s="313"/>
      <c r="E13" s="313"/>
      <c r="F13" s="314"/>
      <c r="G13" s="314"/>
      <c r="H13" s="316"/>
      <c r="I13" s="316"/>
      <c r="J13" s="320"/>
      <c r="K13" s="321"/>
      <c r="L13" s="318"/>
      <c r="M13" s="174" t="s">
        <v>105</v>
      </c>
      <c r="N13" s="319"/>
    </row>
    <row r="14" spans="1:14" s="170" customFormat="1" ht="15" customHeight="1" x14ac:dyDescent="0.2">
      <c r="A14" s="175" t="s">
        <v>81</v>
      </c>
      <c r="B14" s="176" t="s">
        <v>106</v>
      </c>
      <c r="C14" s="177" t="s">
        <v>107</v>
      </c>
      <c r="D14" s="322">
        <v>4116</v>
      </c>
      <c r="E14" s="322"/>
      <c r="F14" s="179" t="s">
        <v>82</v>
      </c>
      <c r="G14" s="177">
        <v>13101</v>
      </c>
      <c r="H14" s="323" t="s">
        <v>108</v>
      </c>
      <c r="I14" s="323"/>
      <c r="J14" s="181">
        <v>61862</v>
      </c>
      <c r="K14" s="182">
        <v>0</v>
      </c>
      <c r="L14" s="183">
        <v>61862</v>
      </c>
      <c r="M14" s="184">
        <f>SUM(J14-L14)</f>
        <v>0</v>
      </c>
      <c r="N14" s="185">
        <v>0</v>
      </c>
    </row>
    <row r="15" spans="1:14" s="170" customFormat="1" ht="15.75" customHeight="1" x14ac:dyDescent="0.2">
      <c r="A15" s="175" t="s">
        <v>81</v>
      </c>
      <c r="B15" s="176" t="s">
        <v>106</v>
      </c>
      <c r="C15" s="177" t="s">
        <v>107</v>
      </c>
      <c r="D15" s="178">
        <v>4116</v>
      </c>
      <c r="E15" s="178"/>
      <c r="F15" s="179" t="s">
        <v>82</v>
      </c>
      <c r="G15" s="177">
        <v>13101</v>
      </c>
      <c r="H15" s="186" t="s">
        <v>109</v>
      </c>
      <c r="I15" s="187"/>
      <c r="J15" s="181">
        <v>0</v>
      </c>
      <c r="K15" s="182">
        <v>60000</v>
      </c>
      <c r="L15" s="183">
        <v>60000</v>
      </c>
      <c r="M15" s="184">
        <v>0</v>
      </c>
      <c r="N15" s="185">
        <v>60000</v>
      </c>
    </row>
    <row r="16" spans="1:14" s="170" customFormat="1" ht="15.75" customHeight="1" x14ac:dyDescent="0.2">
      <c r="A16" s="175" t="s">
        <v>81</v>
      </c>
      <c r="B16" s="176" t="s">
        <v>110</v>
      </c>
      <c r="C16" s="177" t="s">
        <v>107</v>
      </c>
      <c r="D16" s="178">
        <v>4111</v>
      </c>
      <c r="E16" s="178"/>
      <c r="F16" s="179" t="s">
        <v>82</v>
      </c>
      <c r="G16" s="177">
        <v>98008</v>
      </c>
      <c r="H16" s="186" t="s">
        <v>111</v>
      </c>
      <c r="I16" s="187"/>
      <c r="J16" s="181">
        <v>0</v>
      </c>
      <c r="K16" s="182">
        <v>103548</v>
      </c>
      <c r="L16" s="183">
        <v>103548</v>
      </c>
      <c r="M16" s="184">
        <v>0</v>
      </c>
      <c r="N16" s="185">
        <v>103548</v>
      </c>
    </row>
    <row r="17" spans="1:14" s="170" customFormat="1" ht="15" customHeight="1" x14ac:dyDescent="0.2">
      <c r="A17" s="188" t="s">
        <v>81</v>
      </c>
      <c r="B17" s="189" t="s">
        <v>112</v>
      </c>
      <c r="C17" s="190" t="s">
        <v>107</v>
      </c>
      <c r="D17" s="178">
        <v>4116</v>
      </c>
      <c r="E17" s="179"/>
      <c r="F17" s="191" t="s">
        <v>82</v>
      </c>
      <c r="G17" s="192">
        <v>103533063</v>
      </c>
      <c r="H17" s="324" t="s">
        <v>113</v>
      </c>
      <c r="I17" s="324"/>
      <c r="J17" s="193">
        <v>0</v>
      </c>
      <c r="K17" s="194">
        <v>357343.07</v>
      </c>
      <c r="L17" s="195">
        <v>357343.07</v>
      </c>
      <c r="M17" s="184">
        <f>SUM(K17-L17)</f>
        <v>0</v>
      </c>
      <c r="N17" s="196">
        <v>357343.07</v>
      </c>
    </row>
    <row r="18" spans="1:14" s="170" customFormat="1" ht="15" customHeight="1" x14ac:dyDescent="0.2">
      <c r="A18" s="188" t="s">
        <v>81</v>
      </c>
      <c r="B18" s="189" t="s">
        <v>112</v>
      </c>
      <c r="C18" s="190" t="s">
        <v>107</v>
      </c>
      <c r="D18" s="178">
        <v>4116</v>
      </c>
      <c r="E18" s="179"/>
      <c r="F18" s="191" t="s">
        <v>82</v>
      </c>
      <c r="G18" s="197">
        <v>103133063</v>
      </c>
      <c r="H18" s="324" t="s">
        <v>114</v>
      </c>
      <c r="I18" s="324"/>
      <c r="J18" s="193">
        <v>0</v>
      </c>
      <c r="K18" s="194">
        <v>63060.53</v>
      </c>
      <c r="L18" s="195">
        <v>63060.53</v>
      </c>
      <c r="M18" s="184">
        <f>SUM(K18-L18)</f>
        <v>0</v>
      </c>
      <c r="N18" s="185">
        <v>63060.53</v>
      </c>
    </row>
    <row r="19" spans="1:14" ht="22.5" customHeight="1" x14ac:dyDescent="0.25">
      <c r="A19" s="325" t="s">
        <v>115</v>
      </c>
      <c r="B19" s="325"/>
      <c r="C19" s="325"/>
      <c r="D19" s="325"/>
      <c r="E19" s="325"/>
      <c r="F19" s="325"/>
      <c r="G19" s="325"/>
      <c r="H19" s="325"/>
      <c r="I19" s="325"/>
      <c r="J19" s="198">
        <f>SUM(J14:J18)</f>
        <v>61862</v>
      </c>
      <c r="K19" s="199">
        <f>SUM(K14:K18)</f>
        <v>583951.6</v>
      </c>
      <c r="L19" s="200">
        <f>SUM(L14:L18)</f>
        <v>645813.60000000009</v>
      </c>
      <c r="M19" s="201">
        <f>SUM(M14:M18)</f>
        <v>0</v>
      </c>
      <c r="N19" s="202">
        <f>SUM(N14:N18)</f>
        <v>583951.6</v>
      </c>
    </row>
    <row r="20" spans="1:14" s="170" customFormat="1" x14ac:dyDescent="0.25">
      <c r="A20" s="203"/>
      <c r="B20" s="203"/>
      <c r="C20" s="6"/>
      <c r="D20" s="6"/>
      <c r="E20" s="6"/>
      <c r="F20" s="6"/>
      <c r="G20" s="147"/>
      <c r="H20" s="6"/>
      <c r="I20" s="6"/>
      <c r="J20" s="315">
        <f>SUM(J19:K19)</f>
        <v>645813.6</v>
      </c>
      <c r="K20" s="315"/>
      <c r="L20" s="204"/>
      <c r="M20" s="6"/>
      <c r="N20" s="205"/>
    </row>
    <row r="21" spans="1:14" s="170" customFormat="1" x14ac:dyDescent="0.25">
      <c r="A21" s="203"/>
      <c r="B21" s="203"/>
      <c r="C21" s="6"/>
      <c r="D21" s="6"/>
      <c r="E21" s="6"/>
      <c r="F21" s="6"/>
      <c r="G21" s="147"/>
      <c r="H21" s="6"/>
      <c r="I21" s="6"/>
      <c r="J21" s="206"/>
      <c r="K21" s="207"/>
      <c r="L21" s="204"/>
      <c r="M21" s="6"/>
      <c r="N21" s="205"/>
    </row>
    <row r="22" spans="1:14" s="170" customFormat="1" x14ac:dyDescent="0.25">
      <c r="A22" s="203"/>
      <c r="B22" s="203"/>
      <c r="C22" s="6"/>
      <c r="D22" s="6"/>
      <c r="E22" s="6"/>
      <c r="F22" s="6"/>
      <c r="G22" s="147"/>
      <c r="H22" s="6"/>
      <c r="I22" s="6"/>
      <c r="J22" s="206"/>
      <c r="K22" s="207"/>
      <c r="L22" s="204"/>
      <c r="M22" s="6"/>
      <c r="N22" s="205"/>
    </row>
    <row r="23" spans="1:14" s="170" customFormat="1" x14ac:dyDescent="0.25">
      <c r="A23" s="203"/>
      <c r="B23" s="203"/>
      <c r="C23" s="6"/>
      <c r="D23" s="6"/>
      <c r="E23" s="6"/>
      <c r="F23" s="6"/>
      <c r="G23" s="147"/>
      <c r="H23" s="6"/>
      <c r="I23" s="6"/>
      <c r="J23" s="206"/>
      <c r="K23" s="207"/>
      <c r="L23" s="204"/>
      <c r="M23" s="6"/>
      <c r="N23" s="205"/>
    </row>
    <row r="24" spans="1:14" s="170" customFormat="1" x14ac:dyDescent="0.25">
      <c r="A24" s="203"/>
      <c r="B24" s="203"/>
      <c r="C24" s="6"/>
      <c r="D24" s="6"/>
      <c r="E24" s="6"/>
      <c r="F24" s="6"/>
      <c r="G24" s="147"/>
      <c r="H24" s="6"/>
      <c r="I24" s="6"/>
      <c r="J24" s="206"/>
      <c r="K24" s="207"/>
      <c r="L24" s="204"/>
      <c r="M24" s="6"/>
      <c r="N24" s="205"/>
    </row>
    <row r="25" spans="1:14" s="170" customFormat="1" x14ac:dyDescent="0.25">
      <c r="A25" s="203"/>
      <c r="B25" s="203"/>
      <c r="C25" s="6"/>
      <c r="D25" s="6"/>
      <c r="E25" s="6"/>
      <c r="F25" s="6"/>
      <c r="G25" s="147"/>
      <c r="H25" s="6"/>
      <c r="I25" s="6"/>
      <c r="J25" s="206"/>
      <c r="K25" s="207"/>
      <c r="L25" s="204"/>
      <c r="M25" s="6"/>
      <c r="N25" s="205"/>
    </row>
    <row r="26" spans="1:14" s="170" customFormat="1" x14ac:dyDescent="0.25">
      <c r="A26" s="203"/>
      <c r="B26" s="203"/>
      <c r="C26" s="6"/>
      <c r="D26" s="6"/>
      <c r="E26" s="6"/>
      <c r="F26" s="6"/>
      <c r="G26" s="147"/>
      <c r="H26" s="6"/>
      <c r="I26" s="6"/>
      <c r="J26" s="206"/>
      <c r="K26" s="207"/>
      <c r="L26" s="204"/>
      <c r="M26" s="6"/>
      <c r="N26" s="205"/>
    </row>
    <row r="27" spans="1:14" s="170" customFormat="1" x14ac:dyDescent="0.25">
      <c r="A27" s="203"/>
      <c r="B27" s="203"/>
      <c r="C27" s="6"/>
      <c r="D27" s="6"/>
      <c r="E27" s="6"/>
      <c r="F27" s="6"/>
      <c r="G27" s="147"/>
      <c r="H27" s="6"/>
      <c r="I27" s="6"/>
      <c r="J27" s="206"/>
      <c r="K27" s="207"/>
      <c r="L27" s="204"/>
      <c r="M27" s="6"/>
      <c r="N27" s="205"/>
    </row>
    <row r="28" spans="1:14" s="170" customFormat="1" x14ac:dyDescent="0.25">
      <c r="A28" s="203"/>
      <c r="B28" s="203"/>
      <c r="C28" s="6"/>
      <c r="D28" s="6"/>
      <c r="E28" s="6"/>
      <c r="F28" s="6"/>
      <c r="G28" s="147"/>
      <c r="H28" s="6"/>
      <c r="I28" s="6"/>
      <c r="J28" s="206"/>
      <c r="K28" s="207"/>
      <c r="L28" s="204"/>
      <c r="M28" s="6"/>
      <c r="N28" s="205"/>
    </row>
    <row r="29" spans="1:14" s="170" customFormat="1" x14ac:dyDescent="0.25">
      <c r="A29" s="203"/>
      <c r="B29" s="203"/>
      <c r="C29" s="6"/>
      <c r="D29" s="6"/>
      <c r="E29" s="6"/>
      <c r="F29" s="6"/>
      <c r="G29" s="147"/>
      <c r="H29" s="6"/>
      <c r="I29" s="6"/>
      <c r="J29" s="206"/>
      <c r="K29" s="207"/>
      <c r="L29" s="204"/>
      <c r="M29" s="6"/>
      <c r="N29" s="205"/>
    </row>
    <row r="30" spans="1:14" s="170" customFormat="1" x14ac:dyDescent="0.25">
      <c r="A30" s="203"/>
      <c r="B30" s="203"/>
      <c r="C30" s="6"/>
      <c r="D30" s="6"/>
      <c r="E30" s="6"/>
      <c r="F30" s="6"/>
      <c r="G30" s="147"/>
      <c r="H30" s="6"/>
      <c r="I30" s="6"/>
      <c r="J30" s="206"/>
      <c r="K30" s="207"/>
      <c r="L30" s="204"/>
      <c r="M30" s="6"/>
      <c r="N30" s="205"/>
    </row>
    <row r="31" spans="1:14" s="170" customFormat="1" x14ac:dyDescent="0.25">
      <c r="A31" s="203"/>
      <c r="B31" s="203"/>
      <c r="C31" s="6"/>
      <c r="D31" s="6"/>
      <c r="E31" s="6"/>
      <c r="F31" s="6"/>
      <c r="G31" s="147"/>
      <c r="H31" s="6"/>
      <c r="I31" s="6"/>
      <c r="J31" s="206"/>
      <c r="K31" s="207"/>
      <c r="L31" s="204"/>
      <c r="M31" s="6"/>
      <c r="N31" s="205"/>
    </row>
    <row r="32" spans="1:14" s="170" customFormat="1" ht="15" customHeight="1" x14ac:dyDescent="0.2">
      <c r="A32" s="300" t="s">
        <v>116</v>
      </c>
      <c r="B32" s="300"/>
      <c r="C32" s="300"/>
      <c r="D32" s="300"/>
      <c r="E32" s="301" t="s">
        <v>117</v>
      </c>
      <c r="F32" s="301"/>
      <c r="G32" s="301"/>
      <c r="H32" s="301"/>
      <c r="I32" s="301"/>
      <c r="J32" s="301"/>
      <c r="K32" s="301"/>
      <c r="L32" s="301"/>
      <c r="M32" s="301"/>
      <c r="N32" s="301"/>
    </row>
    <row r="33" spans="1:14" s="170" customFormat="1" x14ac:dyDescent="0.2">
      <c r="A33" s="326" t="s">
        <v>118</v>
      </c>
      <c r="B33" s="326"/>
      <c r="C33" s="326"/>
      <c r="D33" s="326"/>
      <c r="E33" s="326"/>
      <c r="F33" s="326"/>
      <c r="G33" s="326"/>
      <c r="H33" s="326"/>
      <c r="I33" s="326"/>
      <c r="J33" s="208"/>
      <c r="K33" s="208"/>
      <c r="L33" s="208"/>
      <c r="M33" s="208"/>
      <c r="N33" s="208"/>
    </row>
    <row r="34" spans="1:14" s="170" customFormat="1" ht="14.25" x14ac:dyDescent="0.2">
      <c r="A34" s="309" t="s">
        <v>91</v>
      </c>
      <c r="B34" s="309"/>
      <c r="C34" s="309"/>
      <c r="D34" s="309"/>
      <c r="E34" s="309"/>
      <c r="F34" s="309"/>
      <c r="G34" s="309"/>
      <c r="H34" s="309"/>
      <c r="I34" s="309"/>
      <c r="J34" s="310" t="s">
        <v>92</v>
      </c>
      <c r="K34" s="310"/>
      <c r="L34" s="310"/>
      <c r="M34" s="310"/>
      <c r="N34" s="171" t="s">
        <v>93</v>
      </c>
    </row>
    <row r="35" spans="1:14" s="170" customFormat="1" ht="17.25" customHeight="1" x14ac:dyDescent="0.2">
      <c r="A35" s="327" t="s">
        <v>119</v>
      </c>
      <c r="B35" s="328" t="s">
        <v>94</v>
      </c>
      <c r="C35" s="313" t="s">
        <v>95</v>
      </c>
      <c r="D35" s="329" t="s">
        <v>83</v>
      </c>
      <c r="E35" s="329"/>
      <c r="F35" s="314" t="s">
        <v>96</v>
      </c>
      <c r="G35" s="314"/>
      <c r="H35" s="316" t="s">
        <v>97</v>
      </c>
      <c r="I35" s="316"/>
      <c r="J35" s="317" t="s">
        <v>98</v>
      </c>
      <c r="K35" s="317"/>
      <c r="L35" s="318" t="s">
        <v>99</v>
      </c>
      <c r="M35" s="172" t="s">
        <v>100</v>
      </c>
      <c r="N35" s="319" t="s">
        <v>101</v>
      </c>
    </row>
    <row r="36" spans="1:14" s="170" customFormat="1" ht="16.5" customHeight="1" x14ac:dyDescent="0.2">
      <c r="A36" s="327"/>
      <c r="B36" s="328"/>
      <c r="C36" s="313"/>
      <c r="D36" s="329"/>
      <c r="E36" s="329"/>
      <c r="F36" s="314"/>
      <c r="G36" s="314"/>
      <c r="H36" s="316"/>
      <c r="I36" s="316"/>
      <c r="J36" s="320" t="s">
        <v>102</v>
      </c>
      <c r="K36" s="321" t="s">
        <v>103</v>
      </c>
      <c r="L36" s="318"/>
      <c r="M36" s="173" t="s">
        <v>104</v>
      </c>
      <c r="N36" s="319"/>
    </row>
    <row r="37" spans="1:14" s="170" customFormat="1" ht="14.25" customHeight="1" x14ac:dyDescent="0.2">
      <c r="A37" s="327"/>
      <c r="B37" s="328"/>
      <c r="C37" s="313"/>
      <c r="D37" s="329"/>
      <c r="E37" s="329"/>
      <c r="F37" s="314"/>
      <c r="G37" s="314"/>
      <c r="H37" s="316"/>
      <c r="I37" s="316"/>
      <c r="J37" s="320"/>
      <c r="K37" s="321"/>
      <c r="L37" s="318"/>
      <c r="M37" s="174" t="s">
        <v>105</v>
      </c>
      <c r="N37" s="319"/>
    </row>
    <row r="38" spans="1:14" s="170" customFormat="1" ht="15" customHeight="1" x14ac:dyDescent="0.2">
      <c r="A38" s="221" t="s">
        <v>196</v>
      </c>
      <c r="B38" s="209" t="s">
        <v>120</v>
      </c>
      <c r="C38" s="210" t="s">
        <v>107</v>
      </c>
      <c r="D38" s="336">
        <v>4116</v>
      </c>
      <c r="E38" s="336"/>
      <c r="F38" s="211" t="s">
        <v>82</v>
      </c>
      <c r="G38" s="210">
        <v>104513013</v>
      </c>
      <c r="H38" s="337" t="s">
        <v>199</v>
      </c>
      <c r="I38" s="337"/>
      <c r="J38" s="212">
        <v>0</v>
      </c>
      <c r="K38" s="213">
        <v>159405.29999999999</v>
      </c>
      <c r="L38" s="214">
        <v>111213</v>
      </c>
      <c r="M38" s="215">
        <f>SUM(K38-L38)</f>
        <v>48192.299999999988</v>
      </c>
      <c r="N38" s="244">
        <v>159405.29999999999</v>
      </c>
    </row>
    <row r="39" spans="1:14" s="170" customFormat="1" ht="15" customHeight="1" x14ac:dyDescent="0.2">
      <c r="A39" s="222" t="s">
        <v>196</v>
      </c>
      <c r="B39" s="217" t="s">
        <v>120</v>
      </c>
      <c r="C39" s="177" t="s">
        <v>107</v>
      </c>
      <c r="D39" s="322">
        <v>4116</v>
      </c>
      <c r="E39" s="322"/>
      <c r="F39" s="179" t="s">
        <v>82</v>
      </c>
      <c r="G39" s="177">
        <v>104113013</v>
      </c>
      <c r="H39" s="323" t="s">
        <v>200</v>
      </c>
      <c r="I39" s="323"/>
      <c r="J39" s="181">
        <v>0</v>
      </c>
      <c r="K39" s="182">
        <v>34094.699999999997</v>
      </c>
      <c r="L39" s="183">
        <v>23787</v>
      </c>
      <c r="M39" s="218">
        <f>SUM(K39-L39)</f>
        <v>10307.699999999997</v>
      </c>
      <c r="N39" s="245">
        <v>34094.699999999997</v>
      </c>
    </row>
    <row r="40" spans="1:14" s="170" customFormat="1" ht="15" customHeight="1" x14ac:dyDescent="0.2">
      <c r="A40" s="222" t="s">
        <v>196</v>
      </c>
      <c r="B40" s="219" t="s">
        <v>121</v>
      </c>
      <c r="C40" s="177" t="s">
        <v>107</v>
      </c>
      <c r="D40" s="178">
        <v>4116</v>
      </c>
      <c r="E40" s="178"/>
      <c r="F40" s="179" t="s">
        <v>82</v>
      </c>
      <c r="G40" s="210">
        <v>104513013</v>
      </c>
      <c r="H40" s="337" t="s">
        <v>197</v>
      </c>
      <c r="I40" s="337"/>
      <c r="J40" s="193">
        <v>0</v>
      </c>
      <c r="K40" s="194">
        <v>51000</v>
      </c>
      <c r="L40" s="195">
        <v>51000</v>
      </c>
      <c r="M40" s="218">
        <f>SUM(K40-L40)</f>
        <v>0</v>
      </c>
      <c r="N40" s="246">
        <v>51000</v>
      </c>
    </row>
    <row r="41" spans="1:14" s="170" customFormat="1" ht="15" customHeight="1" x14ac:dyDescent="0.2">
      <c r="A41" s="222" t="s">
        <v>196</v>
      </c>
      <c r="B41" s="219" t="s">
        <v>121</v>
      </c>
      <c r="C41" s="177" t="s">
        <v>107</v>
      </c>
      <c r="D41" s="178">
        <v>4116</v>
      </c>
      <c r="E41" s="178"/>
      <c r="F41" s="179" t="s">
        <v>82</v>
      </c>
      <c r="G41" s="177">
        <v>104113013</v>
      </c>
      <c r="H41" s="323" t="s">
        <v>198</v>
      </c>
      <c r="I41" s="323"/>
      <c r="J41" s="193">
        <v>0</v>
      </c>
      <c r="K41" s="194">
        <v>9000</v>
      </c>
      <c r="L41" s="195">
        <v>9000</v>
      </c>
      <c r="M41" s="218">
        <f>SUM(K41-L41)</f>
        <v>0</v>
      </c>
      <c r="N41" s="245">
        <v>9000</v>
      </c>
    </row>
    <row r="42" spans="1:14" s="170" customFormat="1" ht="15" customHeight="1" x14ac:dyDescent="0.2">
      <c r="A42" s="216" t="s">
        <v>151</v>
      </c>
      <c r="B42" s="177" t="s">
        <v>152</v>
      </c>
      <c r="C42" s="177" t="s">
        <v>107</v>
      </c>
      <c r="D42" s="322">
        <v>4116</v>
      </c>
      <c r="E42" s="322"/>
      <c r="F42" s="179" t="s">
        <v>82</v>
      </c>
      <c r="G42" s="255">
        <v>14004</v>
      </c>
      <c r="H42" s="180" t="s">
        <v>153</v>
      </c>
      <c r="I42" s="180"/>
      <c r="J42" s="181">
        <v>0</v>
      </c>
      <c r="K42" s="182">
        <v>150000</v>
      </c>
      <c r="L42" s="183">
        <v>150000</v>
      </c>
      <c r="M42" s="184">
        <f>SUM(J42+K42-L42)</f>
        <v>0</v>
      </c>
      <c r="N42" s="185">
        <v>150000</v>
      </c>
    </row>
    <row r="43" spans="1:14" s="170" customFormat="1" ht="15" customHeight="1" x14ac:dyDescent="0.2">
      <c r="A43" s="252" t="s">
        <v>137</v>
      </c>
      <c r="B43" s="190" t="s">
        <v>139</v>
      </c>
      <c r="C43" s="190" t="s">
        <v>107</v>
      </c>
      <c r="D43" s="330">
        <v>4122</v>
      </c>
      <c r="E43" s="330"/>
      <c r="F43" s="242" t="s">
        <v>82</v>
      </c>
      <c r="G43" s="220" t="s">
        <v>140</v>
      </c>
      <c r="H43" s="253" t="s">
        <v>138</v>
      </c>
      <c r="I43" s="253"/>
      <c r="J43" s="193">
        <v>0</v>
      </c>
      <c r="K43" s="194">
        <v>78000</v>
      </c>
      <c r="L43" s="195">
        <v>78000</v>
      </c>
      <c r="M43" s="254">
        <f>SUM(J43+K43-L43)</f>
        <v>0</v>
      </c>
      <c r="N43" s="196">
        <v>78000</v>
      </c>
    </row>
    <row r="44" spans="1:14" s="170" customFormat="1" ht="15" customHeight="1" x14ac:dyDescent="0.2">
      <c r="A44" s="216" t="s">
        <v>137</v>
      </c>
      <c r="B44" s="243" t="s">
        <v>141</v>
      </c>
      <c r="C44" s="190" t="s">
        <v>107</v>
      </c>
      <c r="D44" s="322">
        <v>4122</v>
      </c>
      <c r="E44" s="322"/>
      <c r="F44" s="179" t="s">
        <v>82</v>
      </c>
      <c r="G44" s="220" t="s">
        <v>142</v>
      </c>
      <c r="H44" s="180" t="s">
        <v>143</v>
      </c>
      <c r="I44" s="180"/>
      <c r="J44" s="193">
        <v>0</v>
      </c>
      <c r="K44" s="194">
        <v>30000</v>
      </c>
      <c r="L44" s="195">
        <v>30000</v>
      </c>
      <c r="M44" s="184">
        <f>SUM(J44+K44-L44)</f>
        <v>0</v>
      </c>
      <c r="N44" s="185">
        <v>30000</v>
      </c>
    </row>
    <row r="45" spans="1:14" s="170" customFormat="1" ht="15" customHeight="1" thickBot="1" x14ac:dyDescent="0.25">
      <c r="A45" s="252" t="s">
        <v>192</v>
      </c>
      <c r="B45" s="190" t="s">
        <v>144</v>
      </c>
      <c r="C45" s="190" t="s">
        <v>107</v>
      </c>
      <c r="D45" s="330">
        <v>4121</v>
      </c>
      <c r="E45" s="330"/>
      <c r="F45" s="333" t="s">
        <v>194</v>
      </c>
      <c r="G45" s="334"/>
      <c r="H45" s="331" t="s">
        <v>195</v>
      </c>
      <c r="I45" s="332"/>
      <c r="J45" s="193">
        <v>0</v>
      </c>
      <c r="K45" s="194">
        <v>25000</v>
      </c>
      <c r="L45" s="195">
        <v>25000</v>
      </c>
      <c r="M45" s="254">
        <f>SUM(J45+K45-L45)</f>
        <v>0</v>
      </c>
      <c r="N45" s="196">
        <v>25000</v>
      </c>
    </row>
    <row r="46" spans="1:14" s="170" customFormat="1" ht="22.5" customHeight="1" thickTop="1" thickBot="1" x14ac:dyDescent="0.25">
      <c r="A46" s="325" t="s">
        <v>115</v>
      </c>
      <c r="B46" s="325"/>
      <c r="C46" s="325"/>
      <c r="D46" s="325"/>
      <c r="E46" s="325"/>
      <c r="F46" s="325"/>
      <c r="G46" s="325"/>
      <c r="H46" s="325"/>
      <c r="I46" s="325"/>
      <c r="J46" s="198">
        <f>SUM(J38:J45)</f>
        <v>0</v>
      </c>
      <c r="K46" s="199">
        <f>SUM(K38:K45)</f>
        <v>536500</v>
      </c>
      <c r="L46" s="200">
        <f>SUM(L38:L45)</f>
        <v>478000</v>
      </c>
      <c r="M46" s="201">
        <f>SUM(M38:M45)</f>
        <v>58499.999999999985</v>
      </c>
      <c r="N46" s="202">
        <f>SUM(N38:N45)</f>
        <v>536500</v>
      </c>
    </row>
    <row r="47" spans="1:14" s="170" customFormat="1" x14ac:dyDescent="0.25">
      <c r="A47" s="335" t="s">
        <v>43</v>
      </c>
      <c r="B47" s="335"/>
      <c r="C47" s="335"/>
      <c r="D47" s="335"/>
      <c r="E47" s="335"/>
      <c r="F47" s="335"/>
      <c r="G47" s="335"/>
      <c r="H47" s="335"/>
      <c r="I47" s="335"/>
      <c r="J47" s="315">
        <f>SUM(J46:K46)</f>
        <v>536500</v>
      </c>
      <c r="K47" s="315"/>
      <c r="L47" s="204"/>
      <c r="M47" s="6"/>
      <c r="N47" s="205"/>
    </row>
    <row r="49" spans="11:11" x14ac:dyDescent="0.25">
      <c r="K49" s="223"/>
    </row>
    <row r="51" spans="11:11" x14ac:dyDescent="0.25">
      <c r="K51" s="224"/>
    </row>
  </sheetData>
  <sheetProtection selectLockedCells="1" selectUnlockedCells="1"/>
  <mergeCells count="59">
    <mergeCell ref="A46:I46"/>
    <mergeCell ref="A47:I47"/>
    <mergeCell ref="J47:K47"/>
    <mergeCell ref="D38:E38"/>
    <mergeCell ref="H38:I38"/>
    <mergeCell ref="D39:E39"/>
    <mergeCell ref="H39:I39"/>
    <mergeCell ref="H40:I40"/>
    <mergeCell ref="D45:E45"/>
    <mergeCell ref="H35:I37"/>
    <mergeCell ref="J35:K35"/>
    <mergeCell ref="L35:L37"/>
    <mergeCell ref="N35:N37"/>
    <mergeCell ref="J36:J37"/>
    <mergeCell ref="K36:K37"/>
    <mergeCell ref="D42:E42"/>
    <mergeCell ref="D43:E43"/>
    <mergeCell ref="H45:I45"/>
    <mergeCell ref="F45:G45"/>
    <mergeCell ref="D44:E44"/>
    <mergeCell ref="A32:D32"/>
    <mergeCell ref="E32:N32"/>
    <mergeCell ref="A33:I33"/>
    <mergeCell ref="A34:I34"/>
    <mergeCell ref="J34:M34"/>
    <mergeCell ref="A35:A37"/>
    <mergeCell ref="B35:B37"/>
    <mergeCell ref="C35:C37"/>
    <mergeCell ref="D35:E37"/>
    <mergeCell ref="H41:I41"/>
    <mergeCell ref="F35:G37"/>
    <mergeCell ref="D14:E14"/>
    <mergeCell ref="H14:I14"/>
    <mergeCell ref="H17:I17"/>
    <mergeCell ref="H18:I18"/>
    <mergeCell ref="A19:I19"/>
    <mergeCell ref="J20:K20"/>
    <mergeCell ref="H11:I13"/>
    <mergeCell ref="J11:K11"/>
    <mergeCell ref="L11:L13"/>
    <mergeCell ref="N11:N13"/>
    <mergeCell ref="J12:J13"/>
    <mergeCell ref="K12:K13"/>
    <mergeCell ref="A11:A13"/>
    <mergeCell ref="B11:B13"/>
    <mergeCell ref="C11:C13"/>
    <mergeCell ref="D11:E13"/>
    <mergeCell ref="F11:G13"/>
    <mergeCell ref="C7:D7"/>
    <mergeCell ref="F7:J7"/>
    <mergeCell ref="A8:J8"/>
    <mergeCell ref="A10:I10"/>
    <mergeCell ref="J10:M10"/>
    <mergeCell ref="A4:C4"/>
    <mergeCell ref="D4:N4"/>
    <mergeCell ref="C5:D5"/>
    <mergeCell ref="F5:J5"/>
    <mergeCell ref="C6:D6"/>
    <mergeCell ref="F6:J6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4</vt:lpstr>
      <vt:lpstr>Přehled o stavu rozpočtu 2018</vt:lpstr>
      <vt:lpstr>Dotace 2018 -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2018-08-22T17:07:11Z</cp:lastPrinted>
  <dcterms:created xsi:type="dcterms:W3CDTF">2018-06-18T04:56:11Z</dcterms:created>
  <dcterms:modified xsi:type="dcterms:W3CDTF">2024-01-15T14:13:04Z</dcterms:modified>
</cp:coreProperties>
</file>