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firstSheet="1" activeTab="2"/>
  </bookViews>
  <sheets>
    <sheet name="ROZPOČTOVÉ OPATŘENÍ č. 4" sheetId="22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N47" i="16" l="1"/>
  <c r="N49" i="16"/>
  <c r="M47" i="16"/>
  <c r="E21" i="18"/>
  <c r="D36" i="18"/>
  <c r="M17" i="22"/>
  <c r="L17" i="22"/>
  <c r="E10" i="18"/>
  <c r="E14" i="18"/>
  <c r="D35" i="18"/>
  <c r="D37" i="18"/>
  <c r="L49" i="16"/>
  <c r="K49" i="16"/>
  <c r="N48" i="16"/>
  <c r="M48" i="16"/>
  <c r="N46" i="16"/>
  <c r="M46" i="16"/>
  <c r="J49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M49" i="16"/>
  <c r="N16" i="16"/>
  <c r="L16" i="16"/>
  <c r="K16" i="16"/>
  <c r="J16" i="16"/>
  <c r="J17" i="16"/>
  <c r="M14" i="16"/>
  <c r="M16" i="16"/>
  <c r="L8" i="16"/>
  <c r="K8" i="16"/>
  <c r="M27" i="22"/>
  <c r="L27" i="22"/>
  <c r="M80" i="22"/>
  <c r="L80" i="22"/>
  <c r="L11" i="22"/>
  <c r="E42" i="18"/>
  <c r="C36" i="18"/>
  <c r="C47" i="18"/>
  <c r="C48" i="18"/>
  <c r="C35" i="18"/>
  <c r="D41" i="18"/>
  <c r="D40" i="18"/>
  <c r="E40" i="18"/>
  <c r="E43" i="18"/>
  <c r="C41" i="18"/>
  <c r="E30" i="18"/>
  <c r="C40" i="18"/>
  <c r="E41" i="18"/>
  <c r="D43" i="18"/>
  <c r="C43" i="18"/>
  <c r="C46" i="18"/>
  <c r="C37" i="18"/>
  <c r="D46" i="18"/>
  <c r="M11" i="22"/>
  <c r="J50" i="16"/>
  <c r="D47" i="18"/>
  <c r="D48" i="18"/>
  <c r="E36" i="18"/>
  <c r="E47" i="18"/>
  <c r="E25" i="18"/>
  <c r="E35" i="18"/>
  <c r="E37" i="18"/>
  <c r="E46" i="18"/>
  <c r="E48" i="18"/>
</calcChain>
</file>

<file path=xl/sharedStrings.xml><?xml version="1.0" encoding="utf-8"?>
<sst xmlns="http://schemas.openxmlformats.org/spreadsheetml/2006/main" count="600" uniqueCount="210">
  <si>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</si>
  <si>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</si>
  <si>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</si>
  <si>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</si>
  <si>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</si>
  <si>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</si>
  <si>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</si>
  <si>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</si>
  <si>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</si>
  <si>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</si>
  <si>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</si>
  <si>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</si>
  <si>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</si>
  <si>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</si>
  <si>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</si>
  <si>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</si>
  <si>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</si>
  <si>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</si>
  <si>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</si>
  <si>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</si>
  <si>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</si>
  <si>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</si>
  <si>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</si>
  <si>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</si>
  <si>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</si>
  <si>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</si>
  <si>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</si>
  <si>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</si>
  <si>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</si>
  <si>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</si>
  <si>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</si>
  <si>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</si>
  <si>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</si>
  <si>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</si>
  <si>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</si>
  <si>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</si>
  <si>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</si>
  <si>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</si>
  <si>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</si>
  <si>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</si>
  <si>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</si>
  <si>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</si>
  <si>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</si>
  <si>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</si>
  <si>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</si>
  <si>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</si>
  <si>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</si>
  <si>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</si>
  <si>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</si>
  <si>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</si>
  <si>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</si>
  <si>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</si>
  <si>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</si>
  <si>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</si>
  <si>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</si>
  <si>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</si>
  <si>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</si>
  <si>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</si>
  <si>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</si>
  <si>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</si>
  <si>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</si>
  <si>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</si>
  <si>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</si>
  <si>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</si>
  <si>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</si>
  <si>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</si>
  <si>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</si>
  <si>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</si>
  <si>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</si>
  <si>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</si>
  <si>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</si>
  <si>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</si>
  <si>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</si>
  <si>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</si>
  <si>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</si>
  <si>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</si>
  <si>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</si>
  <si>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</si>
  <si>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</si>
  <si>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</si>
  <si>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</si>
  <si>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</si>
  <si>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</si>
  <si>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</si>
  <si>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</si>
  <si>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</si>
  <si>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</si>
  <si>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</si>
  <si>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</si>
  <si>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</si>
  <si>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</si>
  <si>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</si>
  <si>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</si>
  <si>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</si>
  <si>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</si>
  <si>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</si>
  <si>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</si>
  <si>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</si>
  <si>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</si>
  <si>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</si>
  <si>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</si>
  <si>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</si>
  <si>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</si>
  <si>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</si>
  <si>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</si>
  <si>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</si>
  <si>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</si>
  <si>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</si>
  <si>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5175</t>
  </si>
  <si>
    <t>003429</t>
  </si>
  <si>
    <t>003539</t>
  </si>
  <si>
    <t>5156</t>
  </si>
  <si>
    <t>5168</t>
  </si>
  <si>
    <t>003613</t>
  </si>
  <si>
    <t>NBH - opravy a udržování</t>
  </si>
  <si>
    <t>003631</t>
  </si>
  <si>
    <t>6909</t>
  </si>
  <si>
    <t>002143</t>
  </si>
  <si>
    <t>002212</t>
  </si>
  <si>
    <t>6121</t>
  </si>
  <si>
    <t>ZDRAVOTNÍ STŘEDISKO - opravy a udržování</t>
  </si>
  <si>
    <t>003639</t>
  </si>
  <si>
    <t>II. (Změna - navýšení) Neinvestiční dotace na VEŘEJNĚ PROSPĚŠNÉ PRÁCE (VPP) - Úřad práce Šumperk</t>
  </si>
  <si>
    <t>5019</t>
  </si>
  <si>
    <t>5021</t>
  </si>
  <si>
    <t>5039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</si>
  <si>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</si>
  <si>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</si>
  <si>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</si>
  <si>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</si>
  <si>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</si>
  <si>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</si>
  <si>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</si>
  <si>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</si>
  <si>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</si>
  <si>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</si>
  <si>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003319</t>
  </si>
  <si>
    <t>003719</t>
  </si>
  <si>
    <t>ZDRAVOTNÍ STŘEDISKO - nákup ostatních služeb</t>
  </si>
  <si>
    <t>002321</t>
  </si>
  <si>
    <t>6409-5909 rezerva na pokrytí neinvestičních výdajů libovolného § RS</t>
  </si>
  <si>
    <t>VI.</t>
  </si>
  <si>
    <t>VII.</t>
  </si>
  <si>
    <t>5137</t>
  </si>
  <si>
    <t>4122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</si>
  <si>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</si>
  <si>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</si>
  <si>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</si>
  <si>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KOMUNIKACE - PHM</t>
  </si>
  <si>
    <t>003113</t>
  </si>
  <si>
    <t>4121</t>
  </si>
  <si>
    <t>024</t>
  </si>
  <si>
    <t>3002</t>
  </si>
  <si>
    <t>Neinvestiční dotace na úhradu nákladů na projekt "MEIS "</t>
  </si>
  <si>
    <t>MEIS - dohoda o provedení práce</t>
  </si>
  <si>
    <t>MEIS - materiál</t>
  </si>
  <si>
    <t>MEIS - služby</t>
  </si>
  <si>
    <t>MEIS - občerstvení</t>
  </si>
  <si>
    <t>5194</t>
  </si>
  <si>
    <t>MEIS - dary</t>
  </si>
  <si>
    <t>Účelová neinvestiční dotace na VPP za 6/2019</t>
  </si>
  <si>
    <t>5424</t>
  </si>
  <si>
    <t>VPP - náhrada DPN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</si>
  <si>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</si>
  <si>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</si>
  <si>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</si>
  <si>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</si>
  <si>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</si>
  <si>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</si>
  <si>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</si>
  <si>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X. Neinvestiční dotace na úhradu nákladů na projekt "MEIS" - Statutární město Olomouc</t>
  </si>
  <si>
    <t>555</t>
  </si>
  <si>
    <t>5041</t>
  </si>
  <si>
    <r>
      <t xml:space="preserve">IX. Neinvestiční dotace - Multigenerační projekt "S rodinou za kulturou" - </t>
    </r>
    <r>
      <rPr>
        <b/>
        <sz val="10"/>
        <rFont val="Calibri"/>
        <family val="2"/>
        <charset val="238"/>
      </rPr>
      <t>Setkání na pomezí Čech a Moravy, Štítecká pouť a Den pro rodinu</t>
    </r>
    <r>
      <rPr>
        <b/>
        <sz val="12"/>
        <rFont val="Calibri"/>
        <family val="2"/>
        <charset val="238"/>
      </rPr>
      <t xml:space="preserve"> - Olomoucký kraj</t>
    </r>
  </si>
  <si>
    <t>Neinvestiční dotace - Multigenerační projekt "S rodinou za kulturou"</t>
  </si>
  <si>
    <t>Multigenerační projekt "S rodinou za kulturou"- Setkání na pomezí Čech a Moravy - hudební vystoupení</t>
  </si>
  <si>
    <t>6005</t>
  </si>
  <si>
    <t>5225</t>
  </si>
  <si>
    <t xml:space="preserve">LES - členský příspěvek na rok 2019 - SVOL, komora obecních lesů </t>
  </si>
  <si>
    <t>002310</t>
  </si>
  <si>
    <t xml:space="preserve">PITNÁ VODA - služby serveru </t>
  </si>
  <si>
    <t>PITNÁ VODA - nákup ostatních služeb</t>
  </si>
  <si>
    <t>KULTURA - DDHM - sanitační sud sada</t>
  </si>
  <si>
    <t>KULTURA - opravy a udržování</t>
  </si>
  <si>
    <t>5153</t>
  </si>
  <si>
    <t>NBH - plyn</t>
  </si>
  <si>
    <t>NBH - vratky přeplatků z vyúčtování služeb</t>
  </si>
  <si>
    <t>VEŘEJNÉ OSVĚTLENÍ - nákup ostatních služeb</t>
  </si>
  <si>
    <t>MH - nákup ostatních služeb</t>
  </si>
  <si>
    <t>2) Změny rozpočtu - vlastní - VÝDAJE</t>
  </si>
  <si>
    <t>X.</t>
  </si>
  <si>
    <t>Olomoucký kraj - Multigenerační projekt "S rodinou za kulturou"</t>
  </si>
  <si>
    <t>Úřad práce Šumperk - "VPP" - 3-6/2019</t>
  </si>
  <si>
    <t>1-4/2019</t>
  </si>
  <si>
    <t>LES - nákup ostatních služeb</t>
  </si>
  <si>
    <t>KANALIZACE a ČOV - opravy a udržování</t>
  </si>
  <si>
    <t>6122</t>
  </si>
  <si>
    <t>ZŠ Štíty - INVESTICE - DHM - Konvektomat do školní jídelny</t>
  </si>
  <si>
    <t>VESNICE ROKU - nákup ostatních služeb</t>
  </si>
  <si>
    <t>VESNICE ROKU - refundace mzdy</t>
  </si>
  <si>
    <t xml:space="preserve">VESNICE ROKU - refundace mzdy - povinné pojistné placené zaměstnavatelem </t>
  </si>
  <si>
    <t xml:space="preserve">INVESTICE - DHM - dětské hřiště - Řáholec Březná </t>
  </si>
  <si>
    <t>BOKIMOBIL - PHM</t>
  </si>
  <si>
    <t>006223</t>
  </si>
  <si>
    <t>PARTNERSTVÍ - hubební produkce</t>
  </si>
  <si>
    <t>PARTNERSTVÍ - nákup ostatních služeb</t>
  </si>
  <si>
    <t>6409-6909 rezerva na pokrytí investičních výdajů libovolného § RS</t>
  </si>
  <si>
    <t>5192</t>
  </si>
  <si>
    <t>MH - pojistná událost - spoluúčast</t>
  </si>
  <si>
    <r>
      <t xml:space="preserve">(±595.819,10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</si>
</sst>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4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6"/>
      <color indexed="62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  <font>
      <sz val="8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4" fillId="0" borderId="0"/>
    <xf numFmtId="0" fontId="25" fillId="0" borderId="0"/>
    <xf numFmtId="0" fontId="1" fillId="0" borderId="0"/>
    <xf numFmtId="0" fontId="1" fillId="0" borderId="0"/>
    <xf numFmtId="0" fontId="63" fillId="0" borderId="0"/>
    <xf numFmtId="0" fontId="15" fillId="0" borderId="0"/>
    <xf numFmtId="0" fontId="15" fillId="0" borderId="0"/>
  </cellStyleXfs>
  <cellXfs count="34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5" fillId="0" borderId="0" xfId="0" applyNumberFormat="1" applyFont="1" applyAlignment="1">
      <alignment horizontal="left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49" fontId="68" fillId="0" borderId="0" xfId="1" applyNumberFormat="1" applyFont="1" applyAlignment="1">
      <alignment horizontal="center" vertical="center"/>
    </xf>
    <xf numFmtId="4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49" fontId="65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70" fillId="0" borderId="0" xfId="0" applyNumberFormat="1" applyFont="1" applyFill="1" applyBorder="1" applyAlignment="1">
      <alignment vertical="center"/>
    </xf>
    <xf numFmtId="49" fontId="71" fillId="0" borderId="0" xfId="1" applyNumberFormat="1" applyFont="1" applyAlignment="1">
      <alignment horizontal="center" vertical="center"/>
    </xf>
    <xf numFmtId="4" fontId="71" fillId="0" borderId="0" xfId="1" applyNumberFormat="1" applyFont="1" applyAlignment="1">
      <alignment vertical="center"/>
    </xf>
    <xf numFmtId="0" fontId="7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2" fillId="8" borderId="17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0" applyNumberFormat="1" applyFont="1" applyFill="1" applyBorder="1" applyAlignment="1">
      <alignment horizontal="center" vertical="center"/>
    </xf>
    <xf numFmtId="49" fontId="74" fillId="8" borderId="18" xfId="1" applyNumberFormat="1" applyFont="1" applyFill="1" applyBorder="1" applyAlignment="1">
      <alignment horizontal="center" vertical="center"/>
    </xf>
    <xf numFmtId="4" fontId="74" fillId="8" borderId="18" xfId="1" applyNumberFormat="1" applyFont="1" applyFill="1" applyBorder="1" applyAlignment="1">
      <alignment horizontal="center" vertical="center"/>
    </xf>
    <xf numFmtId="0" fontId="74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2" fillId="8" borderId="20" xfId="0" applyNumberFormat="1" applyFont="1" applyFill="1" applyBorder="1" applyAlignment="1">
      <alignment horizontal="center" vertical="center"/>
    </xf>
    <xf numFmtId="49" fontId="73" fillId="8" borderId="20" xfId="0" applyNumberFormat="1" applyFont="1" applyFill="1" applyBorder="1" applyAlignment="1">
      <alignment horizontal="center" vertical="center"/>
    </xf>
    <xf numFmtId="49" fontId="74" fillId="8" borderId="20" xfId="1" applyNumberFormat="1" applyFont="1" applyFill="1" applyBorder="1" applyAlignment="1">
      <alignment horizontal="center" vertical="center"/>
    </xf>
    <xf numFmtId="4" fontId="74" fillId="8" borderId="20" xfId="1" applyNumberFormat="1" applyFont="1" applyFill="1" applyBorder="1" applyAlignment="1">
      <alignment horizontal="center" vertical="center"/>
    </xf>
    <xf numFmtId="0" fontId="74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5" fillId="8" borderId="18" xfId="1" applyNumberFormat="1" applyFont="1" applyFill="1" applyBorder="1" applyAlignment="1">
      <alignment vertical="center"/>
    </xf>
    <xf numFmtId="0" fontId="75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6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7" fillId="0" borderId="0" xfId="0" applyNumberFormat="1" applyFont="1" applyFill="1" applyBorder="1" applyAlignment="1">
      <alignment horizontal="left" vertical="center"/>
    </xf>
    <xf numFmtId="49" fontId="77" fillId="9" borderId="50" xfId="0" applyNumberFormat="1" applyFont="1" applyFill="1" applyBorder="1" applyAlignment="1">
      <alignment horizontal="center" vertical="center"/>
    </xf>
    <xf numFmtId="49" fontId="77" fillId="9" borderId="51" xfId="0" applyNumberFormat="1" applyFont="1" applyFill="1" applyBorder="1" applyAlignment="1">
      <alignment horizontal="center" vertical="center"/>
    </xf>
    <xf numFmtId="49" fontId="78" fillId="9" borderId="52" xfId="0" applyNumberFormat="1" applyFont="1" applyFill="1" applyBorder="1" applyAlignment="1">
      <alignment horizontal="center" vertical="center"/>
    </xf>
    <xf numFmtId="49" fontId="67" fillId="9" borderId="52" xfId="0" applyNumberFormat="1" applyFont="1" applyFill="1" applyBorder="1" applyAlignment="1">
      <alignment horizontal="center" vertical="center"/>
    </xf>
    <xf numFmtId="49" fontId="79" fillId="9" borderId="52" xfId="1" applyNumberFormat="1" applyFont="1" applyFill="1" applyBorder="1" applyAlignment="1">
      <alignment horizontal="center" vertical="center"/>
    </xf>
    <xf numFmtId="4" fontId="79" fillId="9" borderId="52" xfId="1" applyNumberFormat="1" applyFont="1" applyFill="1" applyBorder="1" applyAlignment="1">
      <alignment vertical="center"/>
    </xf>
    <xf numFmtId="49" fontId="77" fillId="9" borderId="53" xfId="0" applyNumberFormat="1" applyFont="1" applyFill="1" applyBorder="1" applyAlignment="1">
      <alignment horizontal="center" vertical="center"/>
    </xf>
    <xf numFmtId="49" fontId="77" fillId="9" borderId="54" xfId="0" applyNumberFormat="1" applyFont="1" applyFill="1" applyBorder="1" applyAlignment="1">
      <alignment horizontal="center" vertical="center"/>
    </xf>
    <xf numFmtId="49" fontId="78" fillId="9" borderId="55" xfId="0" applyNumberFormat="1" applyFont="1" applyFill="1" applyBorder="1" applyAlignment="1">
      <alignment horizontal="center" vertical="center"/>
    </xf>
    <xf numFmtId="49" fontId="78" fillId="9" borderId="54" xfId="0" applyNumberFormat="1" applyFont="1" applyFill="1" applyBorder="1" applyAlignment="1">
      <alignment horizontal="center" vertical="center"/>
    </xf>
    <xf numFmtId="49" fontId="67" fillId="9" borderId="54" xfId="0" applyNumberFormat="1" applyFont="1" applyFill="1" applyBorder="1" applyAlignment="1">
      <alignment horizontal="center" vertical="center"/>
    </xf>
    <xf numFmtId="49" fontId="79" fillId="9" borderId="54" xfId="1" applyNumberFormat="1" applyFont="1" applyFill="1" applyBorder="1" applyAlignment="1">
      <alignment horizontal="center" vertical="center"/>
    </xf>
    <xf numFmtId="4" fontId="79" fillId="9" borderId="54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6" xfId="1" applyFont="1" applyFill="1" applyBorder="1" applyAlignment="1">
      <alignment horizontal="right" vertical="center" wrapText="1"/>
    </xf>
    <xf numFmtId="49" fontId="77" fillId="9" borderId="57" xfId="0" applyNumberFormat="1" applyFont="1" applyFill="1" applyBorder="1" applyAlignment="1">
      <alignment horizontal="center" vertical="center"/>
    </xf>
    <xf numFmtId="49" fontId="77" fillId="9" borderId="55" xfId="0" applyNumberFormat="1" applyFont="1" applyFill="1" applyBorder="1" applyAlignment="1">
      <alignment horizontal="center" vertical="center"/>
    </xf>
    <xf numFmtId="49" fontId="67" fillId="9" borderId="55" xfId="0" applyNumberFormat="1" applyFont="1" applyFill="1" applyBorder="1" applyAlignment="1">
      <alignment horizontal="center" vertical="center"/>
    </xf>
    <xf numFmtId="49" fontId="79" fillId="9" borderId="55" xfId="1" applyNumberFormat="1" applyFont="1" applyFill="1" applyBorder="1" applyAlignment="1">
      <alignment horizontal="center" vertical="center"/>
    </xf>
    <xf numFmtId="4" fontId="79" fillId="9" borderId="55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8" xfId="2" applyFont="1" applyFill="1" applyBorder="1" applyAlignment="1">
      <alignment vertical="center"/>
    </xf>
    <xf numFmtId="0" fontId="54" fillId="9" borderId="58" xfId="2" applyFont="1" applyFill="1" applyBorder="1" applyAlignment="1">
      <alignment vertical="center"/>
    </xf>
    <xf numFmtId="0" fontId="80" fillId="9" borderId="58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1" fillId="0" borderId="0" xfId="0" applyNumberFormat="1" applyFont="1" applyFill="1" applyAlignment="1" applyProtection="1">
      <alignment vertical="center"/>
    </xf>
    <xf numFmtId="0" fontId="82" fillId="0" borderId="0" xfId="0" applyFont="1" applyFill="1" applyAlignment="1" applyProtection="1">
      <alignment vertical="center"/>
    </xf>
    <xf numFmtId="164" fontId="81" fillId="11" borderId="0" xfId="0" applyNumberFormat="1" applyFont="1" applyFill="1" applyAlignment="1" applyProtection="1">
      <alignment vertical="center"/>
    </xf>
    <xf numFmtId="164" fontId="81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9" xfId="1" applyNumberFormat="1" applyFont="1" applyFill="1" applyBorder="1" applyAlignment="1">
      <alignment horizontal="right" vertical="center" wrapText="1"/>
    </xf>
    <xf numFmtId="0" fontId="7" fillId="7" borderId="59" xfId="1" applyFont="1" applyFill="1" applyBorder="1" applyAlignment="1">
      <alignment horizontal="right" vertical="center" wrapText="1"/>
    </xf>
    <xf numFmtId="164" fontId="14" fillId="7" borderId="59" xfId="1" applyNumberFormat="1" applyFont="1" applyFill="1" applyBorder="1" applyAlignment="1">
      <alignment horizontal="right" vertical="center" wrapText="1"/>
    </xf>
    <xf numFmtId="49" fontId="78" fillId="9" borderId="51" xfId="0" applyNumberFormat="1" applyFont="1" applyFill="1" applyBorder="1" applyAlignment="1">
      <alignment horizontal="center" vertical="center"/>
    </xf>
    <xf numFmtId="49" fontId="78" fillId="9" borderId="60" xfId="0" applyNumberFormat="1" applyFont="1" applyFill="1" applyBorder="1" applyAlignment="1">
      <alignment horizontal="center" vertical="center"/>
    </xf>
    <xf numFmtId="49" fontId="57" fillId="9" borderId="61" xfId="10" applyNumberFormat="1" applyFont="1" applyFill="1" applyBorder="1"/>
    <xf numFmtId="49" fontId="57" fillId="9" borderId="62" xfId="10" applyNumberFormat="1" applyFont="1" applyFill="1" applyBorder="1"/>
    <xf numFmtId="49" fontId="79" fillId="9" borderId="51" xfId="1" applyNumberFormat="1" applyFont="1" applyFill="1" applyBorder="1" applyAlignment="1">
      <alignment horizontal="center" vertical="center"/>
    </xf>
    <xf numFmtId="4" fontId="79" fillId="9" borderId="51" xfId="1" applyNumberFormat="1" applyFont="1" applyFill="1" applyBorder="1" applyAlignment="1">
      <alignment vertical="center"/>
    </xf>
    <xf numFmtId="49" fontId="57" fillId="9" borderId="63" xfId="10" applyNumberFormat="1" applyFont="1" applyFill="1" applyBorder="1"/>
    <xf numFmtId="49" fontId="78" fillId="9" borderId="64" xfId="0" applyNumberFormat="1" applyFont="1" applyFill="1" applyBorder="1" applyAlignment="1">
      <alignment horizontal="center" vertical="center"/>
    </xf>
    <xf numFmtId="49" fontId="78" fillId="9" borderId="65" xfId="0" applyNumberFormat="1" applyFont="1" applyFill="1" applyBorder="1" applyAlignment="1">
      <alignment horizontal="center" vertical="center"/>
    </xf>
    <xf numFmtId="49" fontId="57" fillId="9" borderId="66" xfId="10" applyNumberFormat="1" applyFont="1" applyFill="1" applyBorder="1"/>
    <xf numFmtId="49" fontId="79" fillId="9" borderId="64" xfId="1" applyNumberFormat="1" applyFont="1" applyFill="1" applyBorder="1" applyAlignment="1">
      <alignment horizontal="center" vertical="center"/>
    </xf>
    <xf numFmtId="4" fontId="79" fillId="9" borderId="64" xfId="1" applyNumberFormat="1" applyFont="1" applyFill="1" applyBorder="1" applyAlignment="1">
      <alignment vertical="center"/>
    </xf>
    <xf numFmtId="49" fontId="57" fillId="9" borderId="67" xfId="10" applyNumberFormat="1" applyFont="1" applyFill="1" applyBorder="1"/>
    <xf numFmtId="0" fontId="79" fillId="9" borderId="68" xfId="1" applyFont="1" applyFill="1" applyBorder="1" applyAlignment="1">
      <alignment vertical="center"/>
    </xf>
    <xf numFmtId="0" fontId="79" fillId="9" borderId="69" xfId="1" applyFont="1" applyFill="1" applyBorder="1" applyAlignment="1">
      <alignment vertical="center"/>
    </xf>
    <xf numFmtId="0" fontId="82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1" fillId="9" borderId="0" xfId="0" applyNumberFormat="1" applyFont="1" applyFill="1" applyAlignment="1" applyProtection="1">
      <alignment vertical="center"/>
    </xf>
    <xf numFmtId="0" fontId="79" fillId="9" borderId="21" xfId="1" applyFont="1" applyFill="1" applyBorder="1" applyAlignment="1">
      <alignment vertical="center"/>
    </xf>
    <xf numFmtId="49" fontId="70" fillId="9" borderId="0" xfId="0" applyNumberFormat="1" applyFont="1" applyFill="1" applyBorder="1" applyAlignment="1">
      <alignment vertical="center"/>
    </xf>
    <xf numFmtId="49" fontId="69" fillId="9" borderId="0" xfId="0" applyNumberFormat="1" applyFont="1" applyFill="1" applyAlignment="1">
      <alignment horizontal="center" vertical="center"/>
    </xf>
    <xf numFmtId="49" fontId="69" fillId="9" borderId="0" xfId="4" applyNumberFormat="1" applyFont="1" applyFill="1" applyAlignment="1">
      <alignment horizontal="center" vertical="center"/>
    </xf>
    <xf numFmtId="4" fontId="69" fillId="9" borderId="0" xfId="4" applyNumberFormat="1" applyFont="1" applyFill="1" applyAlignment="1">
      <alignment vertical="center"/>
    </xf>
    <xf numFmtId="0" fontId="69" fillId="9" borderId="0" xfId="4" applyFont="1" applyFill="1" applyAlignment="1">
      <alignment vertical="center"/>
    </xf>
    <xf numFmtId="49" fontId="74" fillId="8" borderId="18" xfId="4" applyNumberFormat="1" applyFont="1" applyFill="1" applyBorder="1" applyAlignment="1">
      <alignment horizontal="center" vertical="center"/>
    </xf>
    <xf numFmtId="4" fontId="74" fillId="8" borderId="18" xfId="4" applyNumberFormat="1" applyFont="1" applyFill="1" applyBorder="1" applyAlignment="1">
      <alignment horizontal="center" vertical="center"/>
    </xf>
    <xf numFmtId="0" fontId="74" fillId="8" borderId="19" xfId="4" applyFont="1" applyFill="1" applyBorder="1" applyAlignment="1">
      <alignment vertical="center"/>
    </xf>
    <xf numFmtId="49" fontId="67" fillId="9" borderId="51" xfId="0" applyNumberFormat="1" applyFont="1" applyFill="1" applyBorder="1" applyAlignment="1">
      <alignment horizontal="center" vertical="center"/>
    </xf>
    <xf numFmtId="49" fontId="79" fillId="9" borderId="51" xfId="4" applyNumberFormat="1" applyFont="1" applyFill="1" applyBorder="1" applyAlignment="1">
      <alignment horizontal="center" vertical="center"/>
    </xf>
    <xf numFmtId="4" fontId="79" fillId="9" borderId="51" xfId="4" applyNumberFormat="1" applyFont="1" applyFill="1" applyBorder="1" applyAlignment="1">
      <alignment vertical="center"/>
    </xf>
    <xf numFmtId="0" fontId="79" fillId="9" borderId="70" xfId="4" applyFont="1" applyFill="1" applyBorder="1" applyAlignment="1">
      <alignment vertical="center"/>
    </xf>
    <xf numFmtId="49" fontId="79" fillId="9" borderId="54" xfId="4" applyNumberFormat="1" applyFont="1" applyFill="1" applyBorder="1" applyAlignment="1">
      <alignment horizontal="center" vertical="center"/>
    </xf>
    <xf numFmtId="4" fontId="79" fillId="9" borderId="54" xfId="4" applyNumberFormat="1" applyFont="1" applyFill="1" applyBorder="1" applyAlignment="1">
      <alignment vertical="center"/>
    </xf>
    <xf numFmtId="4" fontId="75" fillId="8" borderId="18" xfId="4" applyNumberFormat="1" applyFont="1" applyFill="1" applyBorder="1" applyAlignment="1">
      <alignment vertical="center"/>
    </xf>
    <xf numFmtId="0" fontId="75" fillId="8" borderId="19" xfId="4" applyFont="1" applyFill="1" applyBorder="1" applyAlignment="1">
      <alignment vertical="center"/>
    </xf>
    <xf numFmtId="0" fontId="7" fillId="7" borderId="0" xfId="1" applyFont="1" applyFill="1" applyBorder="1" applyAlignment="1">
      <alignment horizontal="right" vertical="center" wrapText="1"/>
    </xf>
    <xf numFmtId="0" fontId="8" fillId="7" borderId="0" xfId="1" applyFont="1" applyFill="1" applyBorder="1" applyAlignment="1">
      <alignment horizontal="right" vertical="center" wrapText="1"/>
    </xf>
    <xf numFmtId="49" fontId="22" fillId="7" borderId="59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71" xfId="1" applyNumberFormat="1" applyFont="1" applyFill="1" applyBorder="1" applyAlignment="1">
      <alignment horizontal="right" vertical="center"/>
    </xf>
    <xf numFmtId="165" fontId="7" fillId="4" borderId="72" xfId="1" applyNumberFormat="1" applyFont="1" applyFill="1" applyBorder="1" applyAlignment="1">
      <alignment horizontal="right" vertical="center"/>
    </xf>
    <xf numFmtId="49" fontId="22" fillId="7" borderId="73" xfId="1" applyNumberFormat="1" applyFont="1" applyFill="1" applyBorder="1" applyAlignment="1">
      <alignment horizontal="right" vertical="center" wrapText="1"/>
    </xf>
    <xf numFmtId="0" fontId="7" fillId="7" borderId="74" xfId="1" applyFont="1" applyFill="1" applyBorder="1" applyAlignment="1">
      <alignment horizontal="right" vertical="center" wrapText="1"/>
    </xf>
    <xf numFmtId="0" fontId="8" fillId="7" borderId="74" xfId="1" applyFont="1" applyFill="1" applyBorder="1" applyAlignment="1">
      <alignment horizontal="right" vertical="center" wrapText="1"/>
    </xf>
    <xf numFmtId="165" fontId="7" fillId="4" borderId="75" xfId="1" applyNumberFormat="1" applyFont="1" applyFill="1" applyBorder="1" applyAlignment="1">
      <alignment horizontal="right" vertical="center"/>
    </xf>
    <xf numFmtId="165" fontId="7" fillId="4" borderId="76" xfId="1" applyNumberFormat="1" applyFont="1" applyFill="1" applyBorder="1" applyAlignment="1">
      <alignment horizontal="right" vertical="center"/>
    </xf>
    <xf numFmtId="165" fontId="7" fillId="4" borderId="77" xfId="1" applyNumberFormat="1" applyFont="1" applyFill="1" applyBorder="1" applyAlignment="1">
      <alignment horizontal="right" vertical="center"/>
    </xf>
    <xf numFmtId="0" fontId="22" fillId="7" borderId="78" xfId="1" applyFont="1" applyFill="1" applyBorder="1" applyAlignment="1">
      <alignment horizontal="right" vertical="center" wrapText="1"/>
    </xf>
    <xf numFmtId="0" fontId="7" fillId="7" borderId="78" xfId="1" applyFont="1" applyFill="1" applyBorder="1" applyAlignment="1">
      <alignment horizontal="right" vertical="center" wrapText="1"/>
    </xf>
    <xf numFmtId="0" fontId="8" fillId="7" borderId="78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0" fontId="30" fillId="0" borderId="0" xfId="4" applyFont="1" applyAlignment="1">
      <alignment vertical="center"/>
    </xf>
    <xf numFmtId="0" fontId="22" fillId="7" borderId="79" xfId="1" applyFont="1" applyFill="1" applyBorder="1" applyAlignment="1">
      <alignment horizontal="right" vertical="center" wrapText="1"/>
    </xf>
    <xf numFmtId="0" fontId="7" fillId="7" borderId="79" xfId="1" applyFont="1" applyFill="1" applyBorder="1" applyAlignment="1">
      <alignment horizontal="right" vertical="center" wrapText="1"/>
    </xf>
    <xf numFmtId="0" fontId="8" fillId="7" borderId="79" xfId="1" applyFont="1" applyFill="1" applyBorder="1" applyAlignment="1">
      <alignment horizontal="right" vertical="center" wrapText="1"/>
    </xf>
    <xf numFmtId="0" fontId="7" fillId="7" borderId="80" xfId="1" applyFont="1" applyFill="1" applyBorder="1" applyAlignment="1">
      <alignment horizontal="right" vertical="center" wrapText="1"/>
    </xf>
    <xf numFmtId="0" fontId="8" fillId="7" borderId="81" xfId="1" applyFont="1" applyFill="1" applyBorder="1" applyAlignment="1">
      <alignment horizontal="right" vertical="center" wrapText="1"/>
    </xf>
    <xf numFmtId="49" fontId="79" fillId="9" borderId="64" xfId="4" applyNumberFormat="1" applyFont="1" applyFill="1" applyBorder="1" applyAlignment="1">
      <alignment horizontal="center" vertical="center"/>
    </xf>
    <xf numFmtId="4" fontId="79" fillId="9" borderId="64" xfId="4" applyNumberFormat="1" applyFont="1" applyFill="1" applyBorder="1" applyAlignment="1">
      <alignment vertical="center"/>
    </xf>
    <xf numFmtId="4" fontId="79" fillId="9" borderId="82" xfId="1" applyNumberFormat="1" applyFont="1" applyFill="1" applyBorder="1" applyAlignment="1">
      <alignment vertical="center"/>
    </xf>
    <xf numFmtId="165" fontId="7" fillId="12" borderId="56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80" xfId="1" applyNumberFormat="1" applyFont="1" applyFill="1" applyBorder="1" applyAlignment="1">
      <alignment horizontal="right" vertical="center"/>
    </xf>
    <xf numFmtId="165" fontId="7" fillId="13" borderId="83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84" xfId="1" applyNumberFormat="1" applyFont="1" applyFill="1" applyBorder="1" applyAlignment="1">
      <alignment horizontal="right" vertical="center"/>
    </xf>
    <xf numFmtId="0" fontId="58" fillId="7" borderId="79" xfId="1" applyFont="1" applyFill="1" applyBorder="1" applyAlignment="1">
      <alignment horizontal="right" vertical="center" wrapText="1"/>
    </xf>
    <xf numFmtId="49" fontId="22" fillId="7" borderId="85" xfId="1" applyNumberFormat="1" applyFont="1" applyFill="1" applyBorder="1" applyAlignment="1">
      <alignment horizontal="right" vertical="center" wrapText="1"/>
    </xf>
    <xf numFmtId="0" fontId="7" fillId="4" borderId="86" xfId="4" applyFont="1" applyFill="1" applyBorder="1" applyAlignment="1">
      <alignment horizontal="right" vertical="center" wrapText="1"/>
    </xf>
    <xf numFmtId="165" fontId="7" fillId="4" borderId="87" xfId="4" applyNumberFormat="1" applyFont="1" applyFill="1" applyBorder="1" applyAlignment="1">
      <alignment horizontal="right" vertical="center"/>
    </xf>
    <xf numFmtId="165" fontId="7" fillId="4" borderId="88" xfId="4" applyNumberFormat="1" applyFont="1" applyFill="1" applyBorder="1" applyAlignment="1">
      <alignment horizontal="right" vertical="center"/>
    </xf>
    <xf numFmtId="165" fontId="7" fillId="12" borderId="86" xfId="4" applyNumberFormat="1" applyFont="1" applyFill="1" applyBorder="1" applyAlignment="1">
      <alignment horizontal="right" vertical="center"/>
    </xf>
    <xf numFmtId="165" fontId="7" fillId="12" borderId="89" xfId="4" applyNumberFormat="1" applyFont="1" applyFill="1" applyBorder="1" applyAlignment="1">
      <alignment horizontal="right" vertical="center"/>
    </xf>
    <xf numFmtId="165" fontId="7" fillId="13" borderId="90" xfId="4" applyNumberFormat="1" applyFont="1" applyFill="1" applyBorder="1" applyAlignment="1">
      <alignment horizontal="right" vertical="center"/>
    </xf>
    <xf numFmtId="0" fontId="28" fillId="9" borderId="0" xfId="4" applyFont="1" applyFill="1"/>
    <xf numFmtId="4" fontId="28" fillId="9" borderId="0" xfId="4" applyNumberFormat="1" applyFont="1" applyFill="1"/>
    <xf numFmtId="0" fontId="83" fillId="9" borderId="70" xfId="4" applyFont="1" applyFill="1" applyBorder="1" applyAlignment="1">
      <alignment vertical="center"/>
    </xf>
    <xf numFmtId="0" fontId="7" fillId="12" borderId="91" xfId="4" applyFont="1" applyFill="1" applyBorder="1" applyAlignment="1">
      <alignment horizontal="right" vertical="center" wrapText="1"/>
    </xf>
    <xf numFmtId="165" fontId="7" fillId="4" borderId="92" xfId="4" applyNumberFormat="1" applyFont="1" applyFill="1" applyBorder="1" applyAlignment="1">
      <alignment horizontal="right" vertical="center"/>
    </xf>
    <xf numFmtId="165" fontId="7" fillId="4" borderId="93" xfId="4" applyNumberFormat="1" applyFont="1" applyFill="1" applyBorder="1" applyAlignment="1">
      <alignment horizontal="right" vertical="center"/>
    </xf>
    <xf numFmtId="165" fontId="7" fillId="12" borderId="94" xfId="4" applyNumberFormat="1" applyFont="1" applyFill="1" applyBorder="1" applyAlignment="1">
      <alignment horizontal="right" vertical="center"/>
    </xf>
    <xf numFmtId="165" fontId="7" fillId="13" borderId="95" xfId="4" applyNumberFormat="1" applyFont="1" applyFill="1" applyBorder="1" applyAlignment="1">
      <alignment horizontal="right" vertical="center"/>
    </xf>
    <xf numFmtId="165" fontId="7" fillId="12" borderId="96" xfId="4" applyNumberFormat="1" applyFont="1" applyFill="1" applyBorder="1" applyAlignment="1">
      <alignment horizontal="right" vertical="center"/>
    </xf>
    <xf numFmtId="0" fontId="7" fillId="12" borderId="78" xfId="4" applyFont="1" applyFill="1" applyBorder="1" applyAlignment="1">
      <alignment horizontal="right" vertical="center" wrapText="1"/>
    </xf>
    <xf numFmtId="0" fontId="7" fillId="4" borderId="80" xfId="4" applyFont="1" applyFill="1" applyBorder="1" applyAlignment="1">
      <alignment horizontal="right" vertical="center" wrapText="1"/>
    </xf>
    <xf numFmtId="4" fontId="67" fillId="9" borderId="20" xfId="1" applyNumberFormat="1" applyFont="1" applyFill="1" applyBorder="1" applyAlignment="1">
      <alignment vertical="center"/>
    </xf>
    <xf numFmtId="4" fontId="67" fillId="9" borderId="55" xfId="1" applyNumberFormat="1" applyFont="1" applyFill="1" applyBorder="1" applyAlignment="1">
      <alignment vertical="center"/>
    </xf>
    <xf numFmtId="49" fontId="67" fillId="9" borderId="64" xfId="0" applyNumberFormat="1" applyFont="1" applyFill="1" applyBorder="1" applyAlignment="1">
      <alignment horizontal="center" vertical="center"/>
    </xf>
    <xf numFmtId="4" fontId="67" fillId="9" borderId="54" xfId="1" applyNumberFormat="1" applyFont="1" applyFill="1" applyBorder="1" applyAlignment="1">
      <alignment vertical="center"/>
    </xf>
    <xf numFmtId="0" fontId="76" fillId="9" borderId="0" xfId="0" applyFont="1" applyFill="1" applyAlignment="1">
      <alignment horizontal="right"/>
    </xf>
    <xf numFmtId="49" fontId="73" fillId="8" borderId="17" xfId="0" applyNumberFormat="1" applyFont="1" applyFill="1" applyBorder="1" applyAlignment="1">
      <alignment horizontal="left" vertical="center"/>
    </xf>
    <xf numFmtId="49" fontId="73" fillId="8" borderId="18" xfId="0" applyNumberFormat="1" applyFont="1" applyFill="1" applyBorder="1" applyAlignment="1">
      <alignment horizontal="left" vertical="center"/>
    </xf>
    <xf numFmtId="49" fontId="73" fillId="8" borderId="97" xfId="0" applyNumberFormat="1" applyFont="1" applyFill="1" applyBorder="1" applyAlignment="1">
      <alignment horizontal="left" vertical="center"/>
    </xf>
    <xf numFmtId="49" fontId="73" fillId="8" borderId="98" xfId="0" applyNumberFormat="1" applyFont="1" applyFill="1" applyBorder="1" applyAlignment="1">
      <alignment horizontal="left" vertical="center"/>
    </xf>
    <xf numFmtId="49" fontId="73" fillId="8" borderId="99" xfId="0" applyNumberFormat="1" applyFont="1" applyFill="1" applyBorder="1" applyAlignment="1">
      <alignment horizontal="lef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2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21" fillId="7" borderId="83" xfId="1" applyFont="1" applyFill="1" applyBorder="1" applyAlignment="1">
      <alignment vertical="center"/>
    </xf>
    <xf numFmtId="0" fontId="59" fillId="7" borderId="83" xfId="1" applyFont="1" applyFill="1" applyBorder="1" applyAlignment="1">
      <alignment vertical="center"/>
    </xf>
    <xf numFmtId="0" fontId="20" fillId="7" borderId="83" xfId="1" applyFont="1" applyFill="1" applyBorder="1" applyAlignment="1">
      <alignment vertical="center"/>
    </xf>
    <xf numFmtId="0" fontId="20" fillId="7" borderId="100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101" xfId="1" applyFont="1" applyFill="1" applyBorder="1" applyAlignment="1">
      <alignment horizontal="center" vertical="center" wrapText="1"/>
    </xf>
    <xf numFmtId="0" fontId="8" fillId="2" borderId="102" xfId="1" applyFont="1" applyFill="1" applyBorder="1" applyAlignment="1">
      <alignment horizontal="center" vertical="center" wrapText="1"/>
    </xf>
    <xf numFmtId="0" fontId="8" fillId="2" borderId="103" xfId="1" applyFont="1" applyFill="1" applyBorder="1" applyAlignment="1">
      <alignment horizontal="center" vertical="center" wrapText="1"/>
    </xf>
    <xf numFmtId="0" fontId="8" fillId="2" borderId="10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10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9" xfId="1" applyFont="1" applyBorder="1" applyAlignment="1">
      <alignment horizontal="center" vertical="center" wrapText="1"/>
    </xf>
    <xf numFmtId="0" fontId="12" fillId="0" borderId="106" xfId="1" applyFont="1" applyBorder="1" applyAlignment="1">
      <alignment horizontal="left" vertical="center" wrapText="1"/>
    </xf>
    <xf numFmtId="0" fontId="12" fillId="0" borderId="107" xfId="1" applyFont="1" applyBorder="1" applyAlignment="1">
      <alignment horizontal="left" vertical="center" wrapText="1"/>
    </xf>
    <xf numFmtId="0" fontId="11" fillId="0" borderId="10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109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110" xfId="1" applyFont="1" applyBorder="1" applyAlignment="1">
      <alignment vertical="center"/>
    </xf>
    <xf numFmtId="0" fontId="19" fillId="0" borderId="109" xfId="1" applyFont="1" applyBorder="1" applyAlignment="1">
      <alignment horizontal="center" vertical="center"/>
    </xf>
    <xf numFmtId="0" fontId="17" fillId="2" borderId="105" xfId="1" applyFont="1" applyFill="1" applyBorder="1" applyAlignment="1">
      <alignment horizontal="center" vertical="center" wrapText="1"/>
    </xf>
    <xf numFmtId="0" fontId="17" fillId="2" borderId="111" xfId="1" applyFont="1" applyFill="1" applyBorder="1" applyAlignment="1">
      <alignment horizontal="center" vertical="center" wrapText="1"/>
    </xf>
    <xf numFmtId="0" fontId="7" fillId="2" borderId="105" xfId="1" applyFont="1" applyFill="1" applyBorder="1" applyAlignment="1">
      <alignment horizontal="center" vertical="center" textRotation="90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81" xfId="1" applyFont="1" applyFill="1" applyBorder="1" applyAlignment="1">
      <alignment horizontal="right" vertical="center" wrapText="1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02" xfId="1" applyFont="1" applyFill="1" applyBorder="1" applyAlignment="1">
      <alignment horizontal="left" vertical="center" wrapText="1"/>
    </xf>
    <xf numFmtId="0" fontId="7" fillId="2" borderId="112" xfId="1" applyFont="1" applyFill="1" applyBorder="1" applyAlignment="1">
      <alignment horizontal="center" vertical="center" textRotation="94" wrapText="1"/>
    </xf>
    <xf numFmtId="0" fontId="7" fillId="2" borderId="79" xfId="1" applyFont="1" applyFill="1" applyBorder="1" applyAlignment="1">
      <alignment horizontal="center" vertical="center" textRotation="94" wrapText="1"/>
    </xf>
    <xf numFmtId="0" fontId="7" fillId="2" borderId="113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165" fontId="11" fillId="0" borderId="109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8" fillId="2" borderId="114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20" fillId="2" borderId="112" xfId="1" applyFont="1" applyFill="1" applyBorder="1" applyAlignment="1">
      <alignment horizontal="center" vertical="center" wrapText="1"/>
    </xf>
    <xf numFmtId="0" fontId="20" fillId="2" borderId="79" xfId="1" applyFont="1" applyFill="1" applyBorder="1" applyAlignment="1">
      <alignment horizontal="center" vertical="center" wrapText="1"/>
    </xf>
    <xf numFmtId="0" fontId="20" fillId="2" borderId="113" xfId="1" applyFont="1" applyFill="1" applyBorder="1" applyAlignment="1">
      <alignment horizontal="center" vertical="center" wrapText="1"/>
    </xf>
    <xf numFmtId="0" fontId="17" fillId="2" borderId="105" xfId="1" applyFont="1" applyFill="1" applyBorder="1" applyAlignment="1">
      <alignment horizontal="center" vertical="center" textRotation="90" wrapText="1"/>
    </xf>
    <xf numFmtId="0" fontId="17" fillId="0" borderId="0" xfId="1" applyFont="1" applyBorder="1" applyAlignment="1">
      <alignment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02" xfId="1" applyFont="1" applyFill="1" applyBorder="1" applyAlignment="1">
      <alignment horizontal="center" vertical="center" textRotation="90" wrapText="1"/>
    </xf>
    <xf numFmtId="0" fontId="8" fillId="7" borderId="115" xfId="1" applyFont="1" applyFill="1" applyBorder="1" applyAlignment="1">
      <alignment horizontal="right" vertical="center" wrapText="1"/>
    </xf>
    <xf numFmtId="0" fontId="8" fillId="7" borderId="103" xfId="1" applyFont="1" applyFill="1" applyBorder="1" applyAlignment="1">
      <alignment vertical="center"/>
    </xf>
    <xf numFmtId="0" fontId="8" fillId="4" borderId="90" xfId="4" applyFont="1" applyFill="1" applyBorder="1" applyAlignment="1">
      <alignment horizontal="left" vertical="center"/>
    </xf>
    <xf numFmtId="0" fontId="8" fillId="4" borderId="88" xfId="4" applyFont="1" applyFill="1" applyBorder="1" applyAlignment="1">
      <alignment horizontal="left" vertical="center"/>
    </xf>
    <xf numFmtId="0" fontId="13" fillId="0" borderId="116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7" borderId="117" xfId="1" applyFont="1" applyFill="1" applyBorder="1" applyAlignment="1">
      <alignment vertical="center"/>
    </xf>
    <xf numFmtId="0" fontId="8" fillId="4" borderId="118" xfId="4" applyFont="1" applyFill="1" applyBorder="1" applyAlignment="1">
      <alignment horizontal="right" vertical="center" wrapText="1"/>
    </xf>
    <xf numFmtId="0" fontId="61" fillId="4" borderId="90" xfId="4" applyFont="1" applyFill="1" applyBorder="1" applyAlignment="1">
      <alignment horizontal="right" vertical="center" wrapText="1"/>
    </xf>
    <xf numFmtId="0" fontId="61" fillId="4" borderId="86" xfId="4" applyFont="1" applyFill="1" applyBorder="1" applyAlignment="1">
      <alignment horizontal="right" vertical="center" wrapText="1"/>
    </xf>
    <xf numFmtId="0" fontId="8" fillId="4" borderId="78" xfId="4" applyFont="1" applyFill="1" applyBorder="1" applyAlignment="1">
      <alignment horizontal="right" vertical="center" wrapText="1"/>
    </xf>
    <xf numFmtId="0" fontId="8" fillId="4" borderId="95" xfId="4" applyFont="1" applyFill="1" applyBorder="1" applyAlignment="1">
      <alignment horizontal="left" vertical="center"/>
    </xf>
    <xf numFmtId="0" fontId="8" fillId="4" borderId="93" xfId="4" applyFont="1" applyFill="1" applyBorder="1" applyAlignment="1">
      <alignment horizontal="left"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opLeftCell="A52" workbookViewId="0">
      <selection activeCell="L69" sqref="L69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6" ht="15" customHeight="1" x14ac:dyDescent="0.25"/>
    <row r="2" spans="1:16" ht="15" customHeight="1" x14ac:dyDescent="0.25"/>
    <row r="3" spans="1:16" ht="21" x14ac:dyDescent="0.25">
      <c r="A3" s="36" t="s">
        <v>58</v>
      </c>
      <c r="B3" s="37"/>
      <c r="C3" s="37"/>
      <c r="D3" s="37"/>
    </row>
    <row r="4" spans="1:16" s="50" customFormat="1" ht="15.75" customHeight="1" thickBot="1" x14ac:dyDescent="0.3">
      <c r="A4" s="45" t="s">
        <v>122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6" ht="15.75" customHeight="1" thickBot="1" x14ac:dyDescent="0.3">
      <c r="A5" s="51" t="s">
        <v>48</v>
      </c>
      <c r="B5" s="52" t="s">
        <v>49</v>
      </c>
      <c r="C5" s="52" t="s">
        <v>50</v>
      </c>
      <c r="D5" s="52" t="s">
        <v>51</v>
      </c>
      <c r="E5" s="52" t="s">
        <v>52</v>
      </c>
      <c r="F5" s="53" t="s">
        <v>32</v>
      </c>
      <c r="G5" s="54" t="s">
        <v>33</v>
      </c>
      <c r="H5" s="54" t="s">
        <v>53</v>
      </c>
      <c r="I5" s="54" t="s">
        <v>1</v>
      </c>
      <c r="J5" s="54" t="s">
        <v>54</v>
      </c>
      <c r="K5" s="54" t="s">
        <v>55</v>
      </c>
      <c r="L5" s="55" t="s">
        <v>34</v>
      </c>
      <c r="M5" s="55" t="s">
        <v>35</v>
      </c>
      <c r="N5" s="56" t="s">
        <v>36</v>
      </c>
    </row>
    <row r="6" spans="1:16" ht="14.1" customHeight="1" x14ac:dyDescent="0.25">
      <c r="A6" s="123" t="s">
        <v>62</v>
      </c>
      <c r="B6" s="124" t="s">
        <v>62</v>
      </c>
      <c r="C6" s="168"/>
      <c r="D6" s="168">
        <v>231</v>
      </c>
      <c r="E6" s="169"/>
      <c r="F6" s="170" t="s">
        <v>37</v>
      </c>
      <c r="G6" s="171" t="s">
        <v>38</v>
      </c>
      <c r="H6" s="172">
        <v>0</v>
      </c>
      <c r="I6" s="172" t="s">
        <v>107</v>
      </c>
      <c r="J6" s="172">
        <v>0</v>
      </c>
      <c r="K6" s="172">
        <v>0</v>
      </c>
      <c r="L6" s="173">
        <v>47506</v>
      </c>
      <c r="M6" s="173">
        <v>0</v>
      </c>
      <c r="N6" s="174" t="s">
        <v>160</v>
      </c>
    </row>
    <row r="7" spans="1:16" ht="14.1" customHeight="1" x14ac:dyDescent="0.25">
      <c r="A7" s="129" t="s">
        <v>62</v>
      </c>
      <c r="B7" s="130" t="s">
        <v>62</v>
      </c>
      <c r="C7" s="168"/>
      <c r="D7" s="168">
        <v>231</v>
      </c>
      <c r="E7" s="169"/>
      <c r="F7" s="171" t="s">
        <v>39</v>
      </c>
      <c r="G7" s="171" t="s">
        <v>40</v>
      </c>
      <c r="H7" s="172">
        <v>0</v>
      </c>
      <c r="I7" s="172" t="s">
        <v>107</v>
      </c>
      <c r="J7" s="172">
        <v>0</v>
      </c>
      <c r="K7" s="172">
        <v>0</v>
      </c>
      <c r="L7" s="173"/>
      <c r="M7" s="173">
        <v>33582</v>
      </c>
      <c r="N7" s="174" t="s">
        <v>41</v>
      </c>
    </row>
    <row r="8" spans="1:16" ht="14.1" customHeight="1" x14ac:dyDescent="0.25">
      <c r="A8" s="129" t="s">
        <v>62</v>
      </c>
      <c r="B8" s="130" t="s">
        <v>62</v>
      </c>
      <c r="C8" s="168"/>
      <c r="D8" s="168">
        <v>231</v>
      </c>
      <c r="E8" s="169"/>
      <c r="F8" s="171" t="s">
        <v>39</v>
      </c>
      <c r="G8" s="171" t="s">
        <v>42</v>
      </c>
      <c r="H8" s="172">
        <v>0</v>
      </c>
      <c r="I8" s="172" t="s">
        <v>107</v>
      </c>
      <c r="J8" s="172">
        <v>0</v>
      </c>
      <c r="K8" s="172">
        <v>0</v>
      </c>
      <c r="L8" s="173"/>
      <c r="M8" s="173">
        <v>8394</v>
      </c>
      <c r="N8" s="174" t="s">
        <v>88</v>
      </c>
    </row>
    <row r="9" spans="1:16" ht="14.1" customHeight="1" x14ac:dyDescent="0.25">
      <c r="A9" s="129" t="s">
        <v>62</v>
      </c>
      <c r="B9" s="130" t="s">
        <v>62</v>
      </c>
      <c r="C9" s="168"/>
      <c r="D9" s="168">
        <v>231</v>
      </c>
      <c r="E9" s="169"/>
      <c r="F9" s="171" t="s">
        <v>39</v>
      </c>
      <c r="G9" s="171" t="s">
        <v>43</v>
      </c>
      <c r="H9" s="172">
        <v>0</v>
      </c>
      <c r="I9" s="172" t="s">
        <v>107</v>
      </c>
      <c r="J9" s="172">
        <v>0</v>
      </c>
      <c r="K9" s="172">
        <v>0</v>
      </c>
      <c r="L9" s="173"/>
      <c r="M9" s="227">
        <v>3024</v>
      </c>
      <c r="N9" s="180" t="s">
        <v>44</v>
      </c>
    </row>
    <row r="10" spans="1:16" ht="14.1" customHeight="1" thickBot="1" x14ac:dyDescent="0.3">
      <c r="A10" s="139" t="s">
        <v>62</v>
      </c>
      <c r="B10" s="140" t="s">
        <v>62</v>
      </c>
      <c r="C10" s="175"/>
      <c r="D10" s="175">
        <v>231</v>
      </c>
      <c r="E10" s="176"/>
      <c r="F10" s="177" t="s">
        <v>39</v>
      </c>
      <c r="G10" s="177" t="s">
        <v>161</v>
      </c>
      <c r="H10" s="178">
        <v>0</v>
      </c>
      <c r="I10" s="178" t="s">
        <v>107</v>
      </c>
      <c r="J10" s="178">
        <v>0</v>
      </c>
      <c r="K10" s="178">
        <v>0</v>
      </c>
      <c r="L10" s="179"/>
      <c r="M10" s="179">
        <v>2506</v>
      </c>
      <c r="N10" s="180" t="s">
        <v>162</v>
      </c>
    </row>
    <row r="11" spans="1:16" s="74" customFormat="1" ht="14.1" customHeight="1" thickBot="1" x14ac:dyDescent="0.25">
      <c r="A11" s="261" t="s">
        <v>23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3"/>
      <c r="L11" s="71">
        <f>SUM(L6:L10)</f>
        <v>47506</v>
      </c>
      <c r="M11" s="71">
        <f>SUM(M6:M10)</f>
        <v>47506</v>
      </c>
      <c r="N11" s="72"/>
    </row>
    <row r="12" spans="1:16" ht="9.9499999999999993" customHeight="1" x14ac:dyDescent="0.25">
      <c r="A12" s="42"/>
      <c r="B12" s="37"/>
      <c r="C12" s="37"/>
      <c r="D12" s="37"/>
    </row>
    <row r="13" spans="1:16" s="243" customFormat="1" ht="15.75" customHeight="1" thickBot="1" x14ac:dyDescent="0.25">
      <c r="A13" s="187" t="s">
        <v>173</v>
      </c>
      <c r="B13" s="188"/>
      <c r="C13" s="188"/>
      <c r="D13" s="188"/>
      <c r="E13" s="188"/>
      <c r="F13" s="188"/>
      <c r="G13" s="189"/>
      <c r="H13" s="189"/>
      <c r="I13" s="189"/>
      <c r="J13" s="189"/>
      <c r="K13" s="189"/>
      <c r="L13" s="190"/>
      <c r="M13" s="190"/>
      <c r="N13" s="191"/>
      <c r="P13" s="244"/>
    </row>
    <row r="14" spans="1:16" s="243" customFormat="1" ht="14.1" customHeight="1" thickBot="1" x14ac:dyDescent="0.25">
      <c r="A14" s="51" t="s">
        <v>48</v>
      </c>
      <c r="B14" s="52" t="s">
        <v>49</v>
      </c>
      <c r="C14" s="52" t="s">
        <v>50</v>
      </c>
      <c r="D14" s="52" t="s">
        <v>51</v>
      </c>
      <c r="E14" s="52" t="s">
        <v>52</v>
      </c>
      <c r="F14" s="53" t="s">
        <v>32</v>
      </c>
      <c r="G14" s="192" t="s">
        <v>33</v>
      </c>
      <c r="H14" s="192" t="s">
        <v>53</v>
      </c>
      <c r="I14" s="192" t="s">
        <v>1</v>
      </c>
      <c r="J14" s="192" t="s">
        <v>54</v>
      </c>
      <c r="K14" s="192" t="s">
        <v>55</v>
      </c>
      <c r="L14" s="193" t="s">
        <v>34</v>
      </c>
      <c r="M14" s="193" t="s">
        <v>35</v>
      </c>
      <c r="N14" s="194" t="s">
        <v>36</v>
      </c>
      <c r="P14" s="244"/>
    </row>
    <row r="15" spans="1:16" s="243" customFormat="1" ht="14.1" customHeight="1" x14ac:dyDescent="0.2">
      <c r="A15" s="123" t="s">
        <v>62</v>
      </c>
      <c r="B15" s="124" t="s">
        <v>62</v>
      </c>
      <c r="C15" s="168"/>
      <c r="D15" s="168">
        <v>231</v>
      </c>
      <c r="E15" s="168"/>
      <c r="F15" s="195" t="s">
        <v>37</v>
      </c>
      <c r="G15" s="196" t="s">
        <v>144</v>
      </c>
      <c r="H15" s="196" t="s">
        <v>57</v>
      </c>
      <c r="I15" s="196" t="s">
        <v>57</v>
      </c>
      <c r="J15" s="196" t="s">
        <v>57</v>
      </c>
      <c r="K15" s="196" t="s">
        <v>171</v>
      </c>
      <c r="L15" s="197">
        <v>70000</v>
      </c>
      <c r="M15" s="197">
        <v>0</v>
      </c>
      <c r="N15" s="198" t="s">
        <v>174</v>
      </c>
      <c r="P15" s="244"/>
    </row>
    <row r="16" spans="1:16" s="243" customFormat="1" ht="14.1" customHeight="1" thickBot="1" x14ac:dyDescent="0.25">
      <c r="A16" s="129" t="s">
        <v>62</v>
      </c>
      <c r="B16" s="130" t="s">
        <v>62</v>
      </c>
      <c r="C16" s="132"/>
      <c r="D16" s="132">
        <v>231</v>
      </c>
      <c r="E16" s="168"/>
      <c r="F16" s="133" t="s">
        <v>136</v>
      </c>
      <c r="G16" s="196" t="s">
        <v>172</v>
      </c>
      <c r="H16" s="199" t="s">
        <v>57</v>
      </c>
      <c r="I16" s="199" t="s">
        <v>171</v>
      </c>
      <c r="J16" s="199" t="s">
        <v>176</v>
      </c>
      <c r="K16" s="199" t="s">
        <v>171</v>
      </c>
      <c r="L16" s="200">
        <v>0</v>
      </c>
      <c r="M16" s="197">
        <v>70000</v>
      </c>
      <c r="N16" s="245" t="s">
        <v>175</v>
      </c>
      <c r="P16" s="244"/>
    </row>
    <row r="17" spans="1:16" s="243" customFormat="1" ht="14.1" customHeight="1" thickBot="1" x14ac:dyDescent="0.25">
      <c r="A17" s="261" t="s">
        <v>23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3"/>
      <c r="L17" s="201">
        <f>SUM(L15:L16)</f>
        <v>70000</v>
      </c>
      <c r="M17" s="201">
        <f>SUM(M15:M16)</f>
        <v>70000</v>
      </c>
      <c r="N17" s="202"/>
      <c r="P17" s="244"/>
    </row>
    <row r="18" spans="1:16" ht="9.9499999999999993" customHeight="1" x14ac:dyDescent="0.25">
      <c r="A18" s="42"/>
      <c r="B18" s="37"/>
      <c r="C18" s="37"/>
      <c r="D18" s="37"/>
    </row>
    <row r="19" spans="1:16" s="219" customFormat="1" ht="15.75" customHeight="1" thickBot="1" x14ac:dyDescent="0.25">
      <c r="A19" s="187" t="s">
        <v>170</v>
      </c>
      <c r="B19" s="188"/>
      <c r="C19" s="188"/>
      <c r="D19" s="188"/>
      <c r="E19" s="188"/>
      <c r="F19" s="188"/>
      <c r="G19" s="189"/>
      <c r="H19" s="189"/>
      <c r="I19" s="189"/>
      <c r="J19" s="189"/>
      <c r="K19" s="189"/>
      <c r="L19" s="190"/>
      <c r="M19" s="190"/>
      <c r="N19" s="191"/>
    </row>
    <row r="20" spans="1:16" ht="15.75" customHeight="1" thickBot="1" x14ac:dyDescent="0.3">
      <c r="A20" s="51" t="s">
        <v>48</v>
      </c>
      <c r="B20" s="52" t="s">
        <v>49</v>
      </c>
      <c r="C20" s="52" t="s">
        <v>50</v>
      </c>
      <c r="D20" s="52" t="s">
        <v>51</v>
      </c>
      <c r="E20" s="52" t="s">
        <v>52</v>
      </c>
      <c r="F20" s="53" t="s">
        <v>32</v>
      </c>
      <c r="G20" s="192" t="s">
        <v>33</v>
      </c>
      <c r="H20" s="192" t="s">
        <v>53</v>
      </c>
      <c r="I20" s="192" t="s">
        <v>1</v>
      </c>
      <c r="J20" s="192" t="s">
        <v>54</v>
      </c>
      <c r="K20" s="192" t="s">
        <v>55</v>
      </c>
      <c r="L20" s="193" t="s">
        <v>34</v>
      </c>
      <c r="M20" s="193" t="s">
        <v>35</v>
      </c>
      <c r="N20" s="194" t="s">
        <v>36</v>
      </c>
    </row>
    <row r="21" spans="1:16" ht="14.1" customHeight="1" x14ac:dyDescent="0.25">
      <c r="A21" s="123" t="s">
        <v>62</v>
      </c>
      <c r="B21" s="124" t="s">
        <v>62</v>
      </c>
      <c r="C21" s="168"/>
      <c r="D21" s="168">
        <v>231</v>
      </c>
      <c r="E21" s="168"/>
      <c r="F21" s="195" t="s">
        <v>37</v>
      </c>
      <c r="G21" s="196" t="s">
        <v>150</v>
      </c>
      <c r="H21" s="196" t="s">
        <v>151</v>
      </c>
      <c r="I21" s="196" t="s">
        <v>57</v>
      </c>
      <c r="J21" s="196" t="s">
        <v>152</v>
      </c>
      <c r="K21" s="196" t="s">
        <v>152</v>
      </c>
      <c r="L21" s="197">
        <v>25000</v>
      </c>
      <c r="M21" s="197">
        <v>0</v>
      </c>
      <c r="N21" s="198" t="s">
        <v>153</v>
      </c>
    </row>
    <row r="22" spans="1:16" ht="14.1" customHeight="1" x14ac:dyDescent="0.25">
      <c r="A22" s="129" t="s">
        <v>62</v>
      </c>
      <c r="B22" s="130" t="s">
        <v>62</v>
      </c>
      <c r="C22" s="132"/>
      <c r="D22" s="132">
        <v>231</v>
      </c>
      <c r="E22" s="168"/>
      <c r="F22" s="133" t="s">
        <v>117</v>
      </c>
      <c r="G22" s="196" t="s">
        <v>124</v>
      </c>
      <c r="H22" s="199" t="s">
        <v>57</v>
      </c>
      <c r="I22" s="199" t="s">
        <v>57</v>
      </c>
      <c r="J22" s="199" t="s">
        <v>152</v>
      </c>
      <c r="K22" s="199" t="s">
        <v>152</v>
      </c>
      <c r="L22" s="200">
        <v>0</v>
      </c>
      <c r="M22" s="197">
        <v>2400</v>
      </c>
      <c r="N22" s="198" t="s">
        <v>154</v>
      </c>
    </row>
    <row r="23" spans="1:16" s="74" customFormat="1" ht="14.1" customHeight="1" x14ac:dyDescent="0.2">
      <c r="A23" s="129" t="s">
        <v>62</v>
      </c>
      <c r="B23" s="130" t="s">
        <v>62</v>
      </c>
      <c r="C23" s="132"/>
      <c r="D23" s="132" t="s">
        <v>56</v>
      </c>
      <c r="E23" s="132"/>
      <c r="F23" s="133" t="s">
        <v>117</v>
      </c>
      <c r="G23" s="199" t="s">
        <v>45</v>
      </c>
      <c r="H23" s="199" t="s">
        <v>57</v>
      </c>
      <c r="I23" s="199" t="s">
        <v>57</v>
      </c>
      <c r="J23" s="199" t="s">
        <v>152</v>
      </c>
      <c r="K23" s="199" t="s">
        <v>152</v>
      </c>
      <c r="L23" s="200">
        <v>0</v>
      </c>
      <c r="M23" s="200">
        <v>4000</v>
      </c>
      <c r="N23" s="198" t="s">
        <v>155</v>
      </c>
    </row>
    <row r="24" spans="1:16" ht="14.1" customHeight="1" x14ac:dyDescent="0.25">
      <c r="A24" s="129" t="s">
        <v>62</v>
      </c>
      <c r="B24" s="130" t="s">
        <v>62</v>
      </c>
      <c r="C24" s="132"/>
      <c r="D24" s="132" t="s">
        <v>56</v>
      </c>
      <c r="E24" s="132"/>
      <c r="F24" s="133" t="s">
        <v>117</v>
      </c>
      <c r="G24" s="199" t="s">
        <v>46</v>
      </c>
      <c r="H24" s="199" t="s">
        <v>57</v>
      </c>
      <c r="I24" s="199" t="s">
        <v>57</v>
      </c>
      <c r="J24" s="199" t="s">
        <v>152</v>
      </c>
      <c r="K24" s="199" t="s">
        <v>152</v>
      </c>
      <c r="L24" s="200">
        <v>0</v>
      </c>
      <c r="M24" s="200">
        <v>2000</v>
      </c>
      <c r="N24" s="198" t="s">
        <v>156</v>
      </c>
    </row>
    <row r="25" spans="1:16" ht="14.1" customHeight="1" x14ac:dyDescent="0.25">
      <c r="A25" s="129" t="s">
        <v>62</v>
      </c>
      <c r="B25" s="130" t="s">
        <v>62</v>
      </c>
      <c r="C25" s="132"/>
      <c r="D25" s="132">
        <v>231</v>
      </c>
      <c r="E25" s="132"/>
      <c r="F25" s="133" t="s">
        <v>117</v>
      </c>
      <c r="G25" s="199" t="s">
        <v>108</v>
      </c>
      <c r="H25" s="199" t="s">
        <v>57</v>
      </c>
      <c r="I25" s="199" t="s">
        <v>57</v>
      </c>
      <c r="J25" s="199" t="s">
        <v>152</v>
      </c>
      <c r="K25" s="199" t="s">
        <v>152</v>
      </c>
      <c r="L25" s="200">
        <v>0</v>
      </c>
      <c r="M25" s="200">
        <v>9600</v>
      </c>
      <c r="N25" s="198" t="s">
        <v>157</v>
      </c>
    </row>
    <row r="26" spans="1:16" ht="14.1" customHeight="1" thickBot="1" x14ac:dyDescent="0.3">
      <c r="A26" s="129" t="s">
        <v>62</v>
      </c>
      <c r="B26" s="130" t="s">
        <v>62</v>
      </c>
      <c r="C26" s="132"/>
      <c r="D26" s="168">
        <v>231</v>
      </c>
      <c r="E26" s="168"/>
      <c r="F26" s="195" t="s">
        <v>117</v>
      </c>
      <c r="G26" s="225" t="s">
        <v>158</v>
      </c>
      <c r="H26" s="225" t="s">
        <v>57</v>
      </c>
      <c r="I26" s="196" t="s">
        <v>57</v>
      </c>
      <c r="J26" s="196" t="s">
        <v>152</v>
      </c>
      <c r="K26" s="196" t="s">
        <v>152</v>
      </c>
      <c r="L26" s="226">
        <v>0</v>
      </c>
      <c r="M26" s="226">
        <v>7000</v>
      </c>
      <c r="N26" s="198" t="s">
        <v>159</v>
      </c>
    </row>
    <row r="27" spans="1:16" ht="14.1" customHeight="1" thickBot="1" x14ac:dyDescent="0.3">
      <c r="A27" s="261" t="s">
        <v>23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3"/>
      <c r="L27" s="201">
        <f>SUM(L21:L26)</f>
        <v>25000</v>
      </c>
      <c r="M27" s="201">
        <f>SUM(M21:M26)</f>
        <v>25000</v>
      </c>
      <c r="N27" s="202"/>
    </row>
    <row r="28" spans="1:16" ht="9.9499999999999993" customHeight="1" x14ac:dyDescent="0.25">
      <c r="A28" s="42"/>
      <c r="B28" s="37"/>
      <c r="C28" s="37"/>
      <c r="D28" s="37"/>
    </row>
    <row r="29" spans="1:16" ht="9.9499999999999993" customHeight="1" x14ac:dyDescent="0.25">
      <c r="A29" s="42"/>
      <c r="B29" s="37"/>
      <c r="C29" s="37"/>
      <c r="D29" s="37"/>
    </row>
    <row r="30" spans="1:16" ht="9.9499999999999993" customHeight="1" x14ac:dyDescent="0.25">
      <c r="A30" s="42"/>
      <c r="B30" s="37"/>
      <c r="C30" s="37"/>
      <c r="D30" s="37"/>
    </row>
    <row r="31" spans="1:16" ht="9.9499999999999993" customHeight="1" x14ac:dyDescent="0.25">
      <c r="A31" s="42"/>
      <c r="B31" s="37"/>
      <c r="C31" s="37"/>
      <c r="D31" s="37"/>
    </row>
    <row r="32" spans="1:16" ht="9.9499999999999993" customHeight="1" x14ac:dyDescent="0.25">
      <c r="A32" s="42"/>
      <c r="B32" s="37"/>
      <c r="C32" s="37"/>
      <c r="D32" s="37"/>
    </row>
    <row r="33" spans="1:4" ht="9.9499999999999993" customHeight="1" x14ac:dyDescent="0.25">
      <c r="A33" s="42"/>
      <c r="B33" s="37"/>
      <c r="C33" s="37"/>
      <c r="D33" s="37"/>
    </row>
    <row r="34" spans="1:4" ht="9.9499999999999993" customHeight="1" x14ac:dyDescent="0.25">
      <c r="A34" s="42"/>
      <c r="B34" s="37"/>
      <c r="C34" s="37"/>
      <c r="D34" s="37"/>
    </row>
    <row r="35" spans="1:4" ht="9.9499999999999993" customHeight="1" x14ac:dyDescent="0.25">
      <c r="A35" s="42"/>
      <c r="B35" s="37"/>
      <c r="C35" s="37"/>
      <c r="D35" s="37"/>
    </row>
    <row r="36" spans="1:4" ht="9.9499999999999993" customHeight="1" x14ac:dyDescent="0.25">
      <c r="A36" s="42"/>
      <c r="B36" s="37"/>
      <c r="C36" s="37"/>
      <c r="D36" s="37"/>
    </row>
    <row r="37" spans="1:4" ht="9.9499999999999993" customHeight="1" x14ac:dyDescent="0.25">
      <c r="A37" s="42"/>
      <c r="B37" s="37"/>
      <c r="C37" s="37"/>
      <c r="D37" s="37"/>
    </row>
    <row r="38" spans="1:4" ht="9.9499999999999993" customHeight="1" x14ac:dyDescent="0.25">
      <c r="A38" s="42"/>
      <c r="B38" s="37"/>
      <c r="C38" s="37"/>
      <c r="D38" s="37"/>
    </row>
    <row r="39" spans="1:4" ht="9.9499999999999993" customHeight="1" x14ac:dyDescent="0.25">
      <c r="A39" s="42"/>
      <c r="B39" s="37"/>
      <c r="C39" s="37"/>
      <c r="D39" s="37"/>
    </row>
    <row r="40" spans="1:4" ht="9.9499999999999993" customHeight="1" x14ac:dyDescent="0.25">
      <c r="A40" s="42"/>
      <c r="B40" s="37"/>
      <c r="C40" s="37"/>
      <c r="D40" s="37"/>
    </row>
    <row r="41" spans="1:4" ht="9.9499999999999993" customHeight="1" x14ac:dyDescent="0.25">
      <c r="A41" s="42"/>
      <c r="B41" s="37"/>
      <c r="C41" s="37"/>
      <c r="D41" s="37"/>
    </row>
    <row r="42" spans="1:4" ht="9.9499999999999993" customHeight="1" x14ac:dyDescent="0.25">
      <c r="A42" s="42"/>
      <c r="B42" s="37"/>
      <c r="C42" s="37"/>
      <c r="D42" s="37"/>
    </row>
    <row r="43" spans="1:4" ht="9.9499999999999993" customHeight="1" x14ac:dyDescent="0.25">
      <c r="A43" s="42"/>
      <c r="B43" s="37"/>
      <c r="C43" s="37"/>
      <c r="D43" s="37"/>
    </row>
    <row r="44" spans="1:4" ht="9.9499999999999993" customHeight="1" x14ac:dyDescent="0.25">
      <c r="A44" s="42"/>
      <c r="B44" s="37"/>
      <c r="C44" s="37"/>
      <c r="D44" s="37"/>
    </row>
    <row r="45" spans="1:4" ht="9.9499999999999993" customHeight="1" x14ac:dyDescent="0.25">
      <c r="A45" s="42"/>
      <c r="B45" s="37"/>
      <c r="C45" s="37"/>
      <c r="D45" s="37"/>
    </row>
    <row r="46" spans="1:4" ht="9.9499999999999993" customHeight="1" x14ac:dyDescent="0.25">
      <c r="A46" s="42"/>
      <c r="B46" s="37"/>
      <c r="C46" s="37"/>
      <c r="D46" s="37"/>
    </row>
    <row r="47" spans="1:4" ht="9.9499999999999993" customHeight="1" x14ac:dyDescent="0.25">
      <c r="A47" s="42"/>
      <c r="B47" s="37"/>
      <c r="C47" s="37"/>
      <c r="D47" s="37"/>
    </row>
    <row r="48" spans="1:4" ht="9.9499999999999993" customHeight="1" x14ac:dyDescent="0.25">
      <c r="A48" s="42"/>
      <c r="B48" s="37"/>
      <c r="C48" s="37"/>
      <c r="D48" s="37"/>
    </row>
    <row r="49" spans="1:14" ht="9.9499999999999993" customHeight="1" x14ac:dyDescent="0.25">
      <c r="A49" s="42"/>
      <c r="B49" s="37"/>
      <c r="C49" s="37"/>
      <c r="D49" s="37"/>
    </row>
    <row r="50" spans="1:14" ht="9.9499999999999993" customHeight="1" x14ac:dyDescent="0.25">
      <c r="A50" s="42"/>
      <c r="B50" s="37"/>
      <c r="C50" s="37"/>
      <c r="D50" s="37"/>
    </row>
    <row r="51" spans="1:14" ht="9.9499999999999993" customHeight="1" x14ac:dyDescent="0.25">
      <c r="A51" s="42"/>
      <c r="B51" s="37"/>
      <c r="C51" s="37"/>
      <c r="D51" s="37"/>
    </row>
    <row r="52" spans="1:14" ht="21.75" thickBot="1" x14ac:dyDescent="0.3">
      <c r="A52" s="36" t="s">
        <v>189</v>
      </c>
      <c r="B52" s="37"/>
      <c r="C52" s="37"/>
      <c r="D52" s="37"/>
    </row>
    <row r="53" spans="1:14" s="57" customFormat="1" ht="15.75" thickBot="1" x14ac:dyDescent="0.3">
      <c r="A53" s="51" t="s">
        <v>48</v>
      </c>
      <c r="B53" s="52" t="s">
        <v>49</v>
      </c>
      <c r="C53" s="58" t="s">
        <v>50</v>
      </c>
      <c r="D53" s="58" t="s">
        <v>51</v>
      </c>
      <c r="E53" s="58" t="s">
        <v>52</v>
      </c>
      <c r="F53" s="59" t="s">
        <v>32</v>
      </c>
      <c r="G53" s="60" t="s">
        <v>33</v>
      </c>
      <c r="H53" s="60" t="s">
        <v>53</v>
      </c>
      <c r="I53" s="60" t="s">
        <v>1</v>
      </c>
      <c r="J53" s="60" t="s">
        <v>54</v>
      </c>
      <c r="K53" s="60" t="s">
        <v>55</v>
      </c>
      <c r="L53" s="61" t="s">
        <v>34</v>
      </c>
      <c r="M53" s="61" t="s">
        <v>35</v>
      </c>
      <c r="N53" s="62" t="s">
        <v>36</v>
      </c>
    </row>
    <row r="54" spans="1:14" ht="14.1" customHeight="1" x14ac:dyDescent="0.25">
      <c r="A54" s="123" t="s">
        <v>62</v>
      </c>
      <c r="B54" s="124" t="s">
        <v>62</v>
      </c>
      <c r="C54" s="125"/>
      <c r="D54" s="125" t="s">
        <v>56</v>
      </c>
      <c r="E54" s="125"/>
      <c r="F54" s="126" t="s">
        <v>59</v>
      </c>
      <c r="G54" s="127" t="s">
        <v>47</v>
      </c>
      <c r="H54" s="127" t="s">
        <v>57</v>
      </c>
      <c r="I54" s="127" t="s">
        <v>57</v>
      </c>
      <c r="J54" s="127" t="s">
        <v>57</v>
      </c>
      <c r="K54" s="127" t="s">
        <v>57</v>
      </c>
      <c r="L54" s="128">
        <v>0</v>
      </c>
      <c r="M54" s="254">
        <v>-295819.09999999998</v>
      </c>
      <c r="N54" s="186" t="s">
        <v>140</v>
      </c>
    </row>
    <row r="55" spans="1:14" ht="14.1" customHeight="1" x14ac:dyDescent="0.25">
      <c r="A55" s="129" t="s">
        <v>62</v>
      </c>
      <c r="B55" s="140" t="s">
        <v>62</v>
      </c>
      <c r="C55" s="131"/>
      <c r="D55" s="131" t="s">
        <v>56</v>
      </c>
      <c r="E55" s="175"/>
      <c r="F55" s="256" t="s">
        <v>59</v>
      </c>
      <c r="G55" s="178" t="s">
        <v>116</v>
      </c>
      <c r="H55" s="178" t="s">
        <v>57</v>
      </c>
      <c r="I55" s="178" t="s">
        <v>57</v>
      </c>
      <c r="J55" s="178" t="s">
        <v>57</v>
      </c>
      <c r="K55" s="178" t="s">
        <v>57</v>
      </c>
      <c r="L55" s="179">
        <v>0</v>
      </c>
      <c r="M55" s="255">
        <v>-300000</v>
      </c>
      <c r="N55" s="182" t="s">
        <v>206</v>
      </c>
    </row>
    <row r="56" spans="1:14" ht="14.1" customHeight="1" x14ac:dyDescent="0.25">
      <c r="A56" s="129" t="s">
        <v>62</v>
      </c>
      <c r="B56" s="130" t="s">
        <v>62</v>
      </c>
      <c r="C56" s="132"/>
      <c r="D56" s="132" t="s">
        <v>56</v>
      </c>
      <c r="E56" s="132"/>
      <c r="F56" s="133" t="s">
        <v>91</v>
      </c>
      <c r="G56" s="134" t="s">
        <v>46</v>
      </c>
      <c r="H56" s="134" t="s">
        <v>57</v>
      </c>
      <c r="I56" s="134" t="s">
        <v>57</v>
      </c>
      <c r="J56" s="134" t="s">
        <v>57</v>
      </c>
      <c r="K56" s="134" t="s">
        <v>57</v>
      </c>
      <c r="L56" s="135">
        <v>0</v>
      </c>
      <c r="M56" s="257">
        <v>100000</v>
      </c>
      <c r="N56" s="181" t="s">
        <v>194</v>
      </c>
    </row>
    <row r="57" spans="1:14" ht="14.1" customHeight="1" x14ac:dyDescent="0.25">
      <c r="A57" s="139" t="s">
        <v>62</v>
      </c>
      <c r="B57" s="140" t="s">
        <v>62</v>
      </c>
      <c r="C57" s="132"/>
      <c r="D57" s="132" t="s">
        <v>56</v>
      </c>
      <c r="E57" s="132"/>
      <c r="F57" s="133" t="s">
        <v>91</v>
      </c>
      <c r="G57" s="134" t="s">
        <v>177</v>
      </c>
      <c r="H57" s="134" t="s">
        <v>57</v>
      </c>
      <c r="I57" s="134" t="s">
        <v>57</v>
      </c>
      <c r="J57" s="134" t="s">
        <v>57</v>
      </c>
      <c r="K57" s="134" t="s">
        <v>57</v>
      </c>
      <c r="L57" s="135">
        <v>0</v>
      </c>
      <c r="M57" s="135">
        <v>4257</v>
      </c>
      <c r="N57" s="181" t="s">
        <v>178</v>
      </c>
    </row>
    <row r="58" spans="1:14" ht="14.1" customHeight="1" x14ac:dyDescent="0.25">
      <c r="A58" s="129" t="s">
        <v>62</v>
      </c>
      <c r="B58" s="130" t="s">
        <v>62</v>
      </c>
      <c r="C58" s="132"/>
      <c r="D58" s="132" t="s">
        <v>56</v>
      </c>
      <c r="E58" s="131"/>
      <c r="F58" s="141" t="s">
        <v>118</v>
      </c>
      <c r="G58" s="142" t="s">
        <v>111</v>
      </c>
      <c r="H58" s="134" t="s">
        <v>57</v>
      </c>
      <c r="I58" s="134" t="s">
        <v>57</v>
      </c>
      <c r="J58" s="134" t="s">
        <v>57</v>
      </c>
      <c r="K58" s="134" t="s">
        <v>57</v>
      </c>
      <c r="L58" s="135">
        <v>0</v>
      </c>
      <c r="M58" s="143">
        <v>500</v>
      </c>
      <c r="N58" s="182" t="s">
        <v>148</v>
      </c>
    </row>
    <row r="59" spans="1:14" ht="14.1" customHeight="1" x14ac:dyDescent="0.25">
      <c r="A59" s="139" t="s">
        <v>62</v>
      </c>
      <c r="B59" s="140" t="s">
        <v>62</v>
      </c>
      <c r="C59" s="132"/>
      <c r="D59" s="132" t="s">
        <v>56</v>
      </c>
      <c r="E59" s="131"/>
      <c r="F59" s="141" t="s">
        <v>179</v>
      </c>
      <c r="G59" s="142" t="s">
        <v>112</v>
      </c>
      <c r="H59" s="134" t="s">
        <v>57</v>
      </c>
      <c r="I59" s="134" t="s">
        <v>57</v>
      </c>
      <c r="J59" s="134" t="s">
        <v>57</v>
      </c>
      <c r="K59" s="134" t="s">
        <v>57</v>
      </c>
      <c r="L59" s="135">
        <v>0</v>
      </c>
      <c r="M59" s="143">
        <v>4000</v>
      </c>
      <c r="N59" s="182" t="s">
        <v>180</v>
      </c>
    </row>
    <row r="60" spans="1:14" ht="14.1" customHeight="1" x14ac:dyDescent="0.25">
      <c r="A60" s="129" t="s">
        <v>62</v>
      </c>
      <c r="B60" s="130" t="s">
        <v>62</v>
      </c>
      <c r="C60" s="132"/>
      <c r="D60" s="132" t="s">
        <v>56</v>
      </c>
      <c r="E60" s="131"/>
      <c r="F60" s="141" t="s">
        <v>179</v>
      </c>
      <c r="G60" s="142" t="s">
        <v>46</v>
      </c>
      <c r="H60" s="134" t="s">
        <v>57</v>
      </c>
      <c r="I60" s="134" t="s">
        <v>57</v>
      </c>
      <c r="J60" s="134" t="s">
        <v>57</v>
      </c>
      <c r="K60" s="134" t="s">
        <v>57</v>
      </c>
      <c r="L60" s="135">
        <v>0</v>
      </c>
      <c r="M60" s="143">
        <v>-4000</v>
      </c>
      <c r="N60" s="182" t="s">
        <v>181</v>
      </c>
    </row>
    <row r="61" spans="1:14" ht="14.1" customHeight="1" x14ac:dyDescent="0.25">
      <c r="A61" s="139" t="s">
        <v>62</v>
      </c>
      <c r="B61" s="140" t="s">
        <v>62</v>
      </c>
      <c r="C61" s="132"/>
      <c r="D61" s="132" t="s">
        <v>56</v>
      </c>
      <c r="E61" s="131"/>
      <c r="F61" s="141" t="s">
        <v>139</v>
      </c>
      <c r="G61" s="142" t="s">
        <v>90</v>
      </c>
      <c r="H61" s="134" t="s">
        <v>57</v>
      </c>
      <c r="I61" s="134" t="s">
        <v>57</v>
      </c>
      <c r="J61" s="134" t="s">
        <v>57</v>
      </c>
      <c r="K61" s="134" t="s">
        <v>57</v>
      </c>
      <c r="L61" s="135">
        <v>0</v>
      </c>
      <c r="M61" s="143">
        <v>50000</v>
      </c>
      <c r="N61" s="182" t="s">
        <v>195</v>
      </c>
    </row>
    <row r="62" spans="1:14" ht="14.1" customHeight="1" x14ac:dyDescent="0.25">
      <c r="A62" s="129" t="s">
        <v>62</v>
      </c>
      <c r="B62" s="130" t="s">
        <v>62</v>
      </c>
      <c r="C62" s="132"/>
      <c r="D62" s="132" t="s">
        <v>56</v>
      </c>
      <c r="E62" s="131"/>
      <c r="F62" s="141" t="s">
        <v>149</v>
      </c>
      <c r="G62" s="142" t="s">
        <v>196</v>
      </c>
      <c r="H62" s="134" t="s">
        <v>57</v>
      </c>
      <c r="I62" s="134" t="s">
        <v>57</v>
      </c>
      <c r="J62" s="134" t="s">
        <v>57</v>
      </c>
      <c r="K62" s="134" t="s">
        <v>57</v>
      </c>
      <c r="L62" s="135">
        <v>0</v>
      </c>
      <c r="M62" s="143">
        <v>49149</v>
      </c>
      <c r="N62" s="182" t="s">
        <v>197</v>
      </c>
    </row>
    <row r="63" spans="1:14" ht="14.1" customHeight="1" x14ac:dyDescent="0.25">
      <c r="A63" s="139" t="s">
        <v>62</v>
      </c>
      <c r="B63" s="140" t="s">
        <v>62</v>
      </c>
      <c r="C63" s="132"/>
      <c r="D63" s="132" t="s">
        <v>56</v>
      </c>
      <c r="E63" s="131"/>
      <c r="F63" s="141" t="s">
        <v>136</v>
      </c>
      <c r="G63" s="142" t="s">
        <v>143</v>
      </c>
      <c r="H63" s="134" t="s">
        <v>57</v>
      </c>
      <c r="I63" s="134" t="s">
        <v>57</v>
      </c>
      <c r="J63" s="134" t="s">
        <v>57</v>
      </c>
      <c r="K63" s="134" t="s">
        <v>57</v>
      </c>
      <c r="L63" s="135">
        <v>0</v>
      </c>
      <c r="M63" s="143">
        <v>2628</v>
      </c>
      <c r="N63" s="182" t="s">
        <v>182</v>
      </c>
    </row>
    <row r="64" spans="1:14" ht="14.1" customHeight="1" x14ac:dyDescent="0.25">
      <c r="A64" s="129" t="s">
        <v>62</v>
      </c>
      <c r="B64" s="130" t="s">
        <v>62</v>
      </c>
      <c r="C64" s="132"/>
      <c r="D64" s="132" t="s">
        <v>56</v>
      </c>
      <c r="E64" s="131"/>
      <c r="F64" s="141" t="s">
        <v>136</v>
      </c>
      <c r="G64" s="142" t="s">
        <v>90</v>
      </c>
      <c r="H64" s="134" t="s">
        <v>57</v>
      </c>
      <c r="I64" s="134" t="s">
        <v>57</v>
      </c>
      <c r="J64" s="134" t="s">
        <v>57</v>
      </c>
      <c r="K64" s="134" t="s">
        <v>57</v>
      </c>
      <c r="L64" s="135">
        <v>0</v>
      </c>
      <c r="M64" s="143">
        <v>-2628</v>
      </c>
      <c r="N64" s="182" t="s">
        <v>183</v>
      </c>
    </row>
    <row r="65" spans="1:14" ht="14.1" customHeight="1" x14ac:dyDescent="0.25">
      <c r="A65" s="139" t="s">
        <v>62</v>
      </c>
      <c r="B65" s="140" t="s">
        <v>62</v>
      </c>
      <c r="C65" s="132"/>
      <c r="D65" s="132" t="s">
        <v>56</v>
      </c>
      <c r="E65" s="131"/>
      <c r="F65" s="141" t="s">
        <v>109</v>
      </c>
      <c r="G65" s="142" t="s">
        <v>123</v>
      </c>
      <c r="H65" s="134" t="s">
        <v>57</v>
      </c>
      <c r="I65" s="134" t="s">
        <v>57</v>
      </c>
      <c r="J65" s="134" t="s">
        <v>57</v>
      </c>
      <c r="K65" s="134" t="s">
        <v>57</v>
      </c>
      <c r="L65" s="135">
        <v>0</v>
      </c>
      <c r="M65" s="143">
        <v>3192</v>
      </c>
      <c r="N65" s="182" t="s">
        <v>199</v>
      </c>
    </row>
    <row r="66" spans="1:14" ht="14.1" customHeight="1" x14ac:dyDescent="0.25">
      <c r="A66" s="129" t="s">
        <v>62</v>
      </c>
      <c r="B66" s="130" t="s">
        <v>62</v>
      </c>
      <c r="C66" s="132"/>
      <c r="D66" s="132" t="s">
        <v>56</v>
      </c>
      <c r="E66" s="131"/>
      <c r="F66" s="141" t="s">
        <v>109</v>
      </c>
      <c r="G66" s="142" t="s">
        <v>125</v>
      </c>
      <c r="H66" s="134" t="s">
        <v>57</v>
      </c>
      <c r="I66" s="134" t="s">
        <v>57</v>
      </c>
      <c r="J66" s="134" t="s">
        <v>57</v>
      </c>
      <c r="K66" s="134" t="s">
        <v>57</v>
      </c>
      <c r="L66" s="135">
        <v>0</v>
      </c>
      <c r="M66" s="143">
        <v>1085</v>
      </c>
      <c r="N66" s="182" t="s">
        <v>200</v>
      </c>
    </row>
    <row r="67" spans="1:14" ht="14.1" customHeight="1" x14ac:dyDescent="0.25">
      <c r="A67" s="139" t="s">
        <v>62</v>
      </c>
      <c r="B67" s="140" t="s">
        <v>62</v>
      </c>
      <c r="C67" s="132"/>
      <c r="D67" s="132" t="s">
        <v>56</v>
      </c>
      <c r="E67" s="131"/>
      <c r="F67" s="141" t="s">
        <v>109</v>
      </c>
      <c r="G67" s="142" t="s">
        <v>46</v>
      </c>
      <c r="H67" s="134" t="s">
        <v>57</v>
      </c>
      <c r="I67" s="134" t="s">
        <v>57</v>
      </c>
      <c r="J67" s="134" t="s">
        <v>57</v>
      </c>
      <c r="K67" s="134" t="s">
        <v>57</v>
      </c>
      <c r="L67" s="135">
        <v>0</v>
      </c>
      <c r="M67" s="143">
        <v>1120</v>
      </c>
      <c r="N67" s="182" t="s">
        <v>198</v>
      </c>
    </row>
    <row r="68" spans="1:14" ht="14.1" customHeight="1" x14ac:dyDescent="0.25">
      <c r="A68" s="129" t="s">
        <v>62</v>
      </c>
      <c r="B68" s="130" t="s">
        <v>62</v>
      </c>
      <c r="C68" s="132"/>
      <c r="D68" s="132" t="s">
        <v>56</v>
      </c>
      <c r="E68" s="131"/>
      <c r="F68" s="141" t="s">
        <v>110</v>
      </c>
      <c r="G68" s="142" t="s">
        <v>46</v>
      </c>
      <c r="H68" s="134" t="s">
        <v>57</v>
      </c>
      <c r="I68" s="134" t="s">
        <v>57</v>
      </c>
      <c r="J68" s="134" t="s">
        <v>57</v>
      </c>
      <c r="K68" s="134" t="s">
        <v>57</v>
      </c>
      <c r="L68" s="135">
        <v>0</v>
      </c>
      <c r="M68" s="143">
        <v>45000</v>
      </c>
      <c r="N68" s="182" t="s">
        <v>138</v>
      </c>
    </row>
    <row r="69" spans="1:14" ht="14.1" customHeight="1" x14ac:dyDescent="0.25">
      <c r="A69" s="139" t="s">
        <v>62</v>
      </c>
      <c r="B69" s="140" t="s">
        <v>62</v>
      </c>
      <c r="C69" s="132"/>
      <c r="D69" s="132" t="s">
        <v>56</v>
      </c>
      <c r="E69" s="131"/>
      <c r="F69" s="141" t="s">
        <v>110</v>
      </c>
      <c r="G69" s="142" t="s">
        <v>90</v>
      </c>
      <c r="H69" s="134" t="s">
        <v>57</v>
      </c>
      <c r="I69" s="134" t="s">
        <v>57</v>
      </c>
      <c r="J69" s="134" t="s">
        <v>57</v>
      </c>
      <c r="K69" s="134" t="s">
        <v>57</v>
      </c>
      <c r="L69" s="135">
        <v>0</v>
      </c>
      <c r="M69" s="143">
        <v>250000</v>
      </c>
      <c r="N69" s="182" t="s">
        <v>120</v>
      </c>
    </row>
    <row r="70" spans="1:14" ht="14.1" customHeight="1" x14ac:dyDescent="0.25">
      <c r="A70" s="139" t="s">
        <v>62</v>
      </c>
      <c r="B70" s="130" t="s">
        <v>62</v>
      </c>
      <c r="C70" s="132"/>
      <c r="D70" s="132" t="s">
        <v>56</v>
      </c>
      <c r="E70" s="131"/>
      <c r="F70" s="141" t="s">
        <v>113</v>
      </c>
      <c r="G70" s="142" t="s">
        <v>184</v>
      </c>
      <c r="H70" s="134" t="s">
        <v>57</v>
      </c>
      <c r="I70" s="134" t="s">
        <v>57</v>
      </c>
      <c r="J70" s="134" t="s">
        <v>57</v>
      </c>
      <c r="K70" s="134" t="s">
        <v>57</v>
      </c>
      <c r="L70" s="135">
        <v>0</v>
      </c>
      <c r="M70" s="143">
        <v>10000</v>
      </c>
      <c r="N70" s="182" t="s">
        <v>185</v>
      </c>
    </row>
    <row r="71" spans="1:14" ht="14.1" customHeight="1" x14ac:dyDescent="0.25">
      <c r="A71" s="129" t="s">
        <v>62</v>
      </c>
      <c r="B71" s="130" t="s">
        <v>62</v>
      </c>
      <c r="C71" s="132"/>
      <c r="D71" s="132" t="s">
        <v>56</v>
      </c>
      <c r="E71" s="131"/>
      <c r="F71" s="141" t="s">
        <v>113</v>
      </c>
      <c r="G71" s="142" t="s">
        <v>90</v>
      </c>
      <c r="H71" s="134" t="s">
        <v>57</v>
      </c>
      <c r="I71" s="134" t="s">
        <v>57</v>
      </c>
      <c r="J71" s="134" t="s">
        <v>57</v>
      </c>
      <c r="K71" s="134" t="s">
        <v>57</v>
      </c>
      <c r="L71" s="135">
        <v>0</v>
      </c>
      <c r="M71" s="143">
        <v>150000</v>
      </c>
      <c r="N71" s="182" t="s">
        <v>114</v>
      </c>
    </row>
    <row r="72" spans="1:14" ht="14.1" customHeight="1" x14ac:dyDescent="0.25">
      <c r="A72" s="129" t="s">
        <v>62</v>
      </c>
      <c r="B72" s="130" t="s">
        <v>62</v>
      </c>
      <c r="C72" s="132"/>
      <c r="D72" s="132" t="s">
        <v>56</v>
      </c>
      <c r="E72" s="131"/>
      <c r="F72" s="141" t="s">
        <v>113</v>
      </c>
      <c r="G72" s="142" t="s">
        <v>47</v>
      </c>
      <c r="H72" s="134" t="s">
        <v>57</v>
      </c>
      <c r="I72" s="134" t="s">
        <v>57</v>
      </c>
      <c r="J72" s="134" t="s">
        <v>57</v>
      </c>
      <c r="K72" s="134" t="s">
        <v>57</v>
      </c>
      <c r="L72" s="135">
        <v>0</v>
      </c>
      <c r="M72" s="143">
        <v>1000</v>
      </c>
      <c r="N72" s="182" t="s">
        <v>186</v>
      </c>
    </row>
    <row r="73" spans="1:14" ht="14.1" customHeight="1" x14ac:dyDescent="0.25">
      <c r="A73" s="139" t="s">
        <v>62</v>
      </c>
      <c r="B73" s="130" t="s">
        <v>62</v>
      </c>
      <c r="C73" s="132"/>
      <c r="D73" s="132" t="s">
        <v>56</v>
      </c>
      <c r="E73" s="131"/>
      <c r="F73" s="141" t="s">
        <v>115</v>
      </c>
      <c r="G73" s="142" t="s">
        <v>46</v>
      </c>
      <c r="H73" s="134" t="s">
        <v>57</v>
      </c>
      <c r="I73" s="134" t="s">
        <v>57</v>
      </c>
      <c r="J73" s="134" t="s">
        <v>57</v>
      </c>
      <c r="K73" s="134" t="s">
        <v>57</v>
      </c>
      <c r="L73" s="135">
        <v>0</v>
      </c>
      <c r="M73" s="143">
        <v>5000</v>
      </c>
      <c r="N73" s="182" t="s">
        <v>187</v>
      </c>
    </row>
    <row r="74" spans="1:14" ht="14.1" customHeight="1" x14ac:dyDescent="0.25">
      <c r="A74" s="139" t="s">
        <v>62</v>
      </c>
      <c r="B74" s="130" t="s">
        <v>62</v>
      </c>
      <c r="C74" s="132"/>
      <c r="D74" s="132" t="s">
        <v>56</v>
      </c>
      <c r="E74" s="131"/>
      <c r="F74" s="141" t="s">
        <v>121</v>
      </c>
      <c r="G74" s="142" t="s">
        <v>46</v>
      </c>
      <c r="H74" s="134" t="s">
        <v>57</v>
      </c>
      <c r="I74" s="134" t="s">
        <v>57</v>
      </c>
      <c r="J74" s="134" t="s">
        <v>57</v>
      </c>
      <c r="K74" s="134" t="s">
        <v>57</v>
      </c>
      <c r="L74" s="135">
        <v>0</v>
      </c>
      <c r="M74" s="143">
        <v>-100000</v>
      </c>
      <c r="N74" s="182" t="s">
        <v>188</v>
      </c>
    </row>
    <row r="75" spans="1:14" ht="14.1" customHeight="1" x14ac:dyDescent="0.25">
      <c r="A75" s="139" t="s">
        <v>62</v>
      </c>
      <c r="B75" s="130" t="s">
        <v>62</v>
      </c>
      <c r="C75" s="132"/>
      <c r="D75" s="132" t="s">
        <v>56</v>
      </c>
      <c r="E75" s="131"/>
      <c r="F75" s="141" t="s">
        <v>121</v>
      </c>
      <c r="G75" s="142" t="s">
        <v>207</v>
      </c>
      <c r="H75" s="134" t="s">
        <v>57</v>
      </c>
      <c r="I75" s="134" t="s">
        <v>57</v>
      </c>
      <c r="J75" s="134" t="s">
        <v>57</v>
      </c>
      <c r="K75" s="134" t="s">
        <v>57</v>
      </c>
      <c r="L75" s="135">
        <v>0</v>
      </c>
      <c r="M75" s="143">
        <v>1000</v>
      </c>
      <c r="N75" s="182" t="s">
        <v>208</v>
      </c>
    </row>
    <row r="76" spans="1:14" ht="14.1" customHeight="1" x14ac:dyDescent="0.25">
      <c r="A76" s="139" t="s">
        <v>62</v>
      </c>
      <c r="B76" s="130" t="s">
        <v>62</v>
      </c>
      <c r="C76" s="132"/>
      <c r="D76" s="132" t="s">
        <v>56</v>
      </c>
      <c r="E76" s="131"/>
      <c r="F76" s="141" t="s">
        <v>121</v>
      </c>
      <c r="G76" s="142" t="s">
        <v>119</v>
      </c>
      <c r="H76" s="134" t="s">
        <v>57</v>
      </c>
      <c r="I76" s="134" t="s">
        <v>57</v>
      </c>
      <c r="J76" s="134" t="s">
        <v>57</v>
      </c>
      <c r="K76" s="134" t="s">
        <v>57</v>
      </c>
      <c r="L76" s="135">
        <v>0</v>
      </c>
      <c r="M76" s="143">
        <v>10516.1</v>
      </c>
      <c r="N76" s="182" t="s">
        <v>201</v>
      </c>
    </row>
    <row r="77" spans="1:14" ht="14.1" customHeight="1" x14ac:dyDescent="0.25">
      <c r="A77" s="129" t="s">
        <v>62</v>
      </c>
      <c r="B77" s="130" t="s">
        <v>62</v>
      </c>
      <c r="C77" s="132"/>
      <c r="D77" s="132" t="s">
        <v>56</v>
      </c>
      <c r="E77" s="131"/>
      <c r="F77" s="141" t="s">
        <v>137</v>
      </c>
      <c r="G77" s="142" t="s">
        <v>111</v>
      </c>
      <c r="H77" s="134" t="s">
        <v>57</v>
      </c>
      <c r="I77" s="134" t="s">
        <v>57</v>
      </c>
      <c r="J77" s="134" t="s">
        <v>57</v>
      </c>
      <c r="K77" s="134" t="s">
        <v>57</v>
      </c>
      <c r="L77" s="135">
        <v>0</v>
      </c>
      <c r="M77" s="143">
        <v>14000</v>
      </c>
      <c r="N77" s="182" t="s">
        <v>202</v>
      </c>
    </row>
    <row r="78" spans="1:14" ht="14.1" customHeight="1" x14ac:dyDescent="0.25">
      <c r="A78" s="129" t="s">
        <v>62</v>
      </c>
      <c r="B78" s="130" t="s">
        <v>62</v>
      </c>
      <c r="C78" s="132"/>
      <c r="D78" s="132" t="s">
        <v>56</v>
      </c>
      <c r="E78" s="131"/>
      <c r="F78" s="141" t="s">
        <v>203</v>
      </c>
      <c r="G78" s="142" t="s">
        <v>172</v>
      </c>
      <c r="H78" s="134" t="s">
        <v>57</v>
      </c>
      <c r="I78" s="134" t="s">
        <v>57</v>
      </c>
      <c r="J78" s="134" t="s">
        <v>57</v>
      </c>
      <c r="K78" s="134" t="s">
        <v>57</v>
      </c>
      <c r="L78" s="135">
        <v>0</v>
      </c>
      <c r="M78" s="143">
        <v>10000</v>
      </c>
      <c r="N78" s="182" t="s">
        <v>204</v>
      </c>
    </row>
    <row r="79" spans="1:14" ht="14.1" customHeight="1" thickBot="1" x14ac:dyDescent="0.3">
      <c r="A79" s="139" t="s">
        <v>62</v>
      </c>
      <c r="B79" s="130" t="s">
        <v>62</v>
      </c>
      <c r="C79" s="132"/>
      <c r="D79" s="132" t="s">
        <v>56</v>
      </c>
      <c r="E79" s="131"/>
      <c r="F79" s="141" t="s">
        <v>203</v>
      </c>
      <c r="G79" s="142" t="s">
        <v>46</v>
      </c>
      <c r="H79" s="134" t="s">
        <v>57</v>
      </c>
      <c r="I79" s="134" t="s">
        <v>57</v>
      </c>
      <c r="J79" s="134" t="s">
        <v>57</v>
      </c>
      <c r="K79" s="134" t="s">
        <v>57</v>
      </c>
      <c r="L79" s="135">
        <v>0</v>
      </c>
      <c r="M79" s="143">
        <v>-10000</v>
      </c>
      <c r="N79" s="182" t="s">
        <v>205</v>
      </c>
    </row>
    <row r="80" spans="1:14" s="74" customFormat="1" ht="14.1" customHeight="1" thickBot="1" x14ac:dyDescent="0.25">
      <c r="A80" s="259" t="s">
        <v>23</v>
      </c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71">
        <f>SUM(L54:L79)</f>
        <v>0</v>
      </c>
      <c r="M80" s="71">
        <f>SUM(M54:M79)</f>
        <v>2.3646862246096134E-11</v>
      </c>
      <c r="N80" s="72"/>
    </row>
    <row r="82" spans="1:14" s="38" customFormat="1" x14ac:dyDescent="0.2">
      <c r="A82" s="122" t="s">
        <v>27</v>
      </c>
      <c r="G82" s="39"/>
      <c r="H82" s="39"/>
      <c r="I82" s="39"/>
      <c r="J82" s="39"/>
      <c r="K82" s="39"/>
      <c r="L82" s="40"/>
      <c r="M82" s="40"/>
      <c r="N82" s="41"/>
    </row>
  </sheetData>
  <sheetProtection selectLockedCells="1" selectUnlockedCells="1"/>
  <mergeCells count="4">
    <mergeCell ref="A80:K80"/>
    <mergeCell ref="A27:K27"/>
    <mergeCell ref="A17:K17"/>
    <mergeCell ref="A11:K11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H41" sqref="H41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79" t="s">
        <v>63</v>
      </c>
      <c r="E1" s="279"/>
    </row>
    <row r="2" spans="1:9" x14ac:dyDescent="0.25">
      <c r="E2" s="78"/>
    </row>
    <row r="3" spans="1:9" ht="20.25" customHeight="1" x14ac:dyDescent="0.25">
      <c r="A3" s="79" t="s">
        <v>64</v>
      </c>
      <c r="B3" s="80"/>
      <c r="C3" s="80"/>
      <c r="D3" s="80"/>
      <c r="E3" s="81"/>
    </row>
    <row r="4" spans="1:9" s="50" customFormat="1" ht="15.7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64" t="s">
        <v>65</v>
      </c>
      <c r="B5" s="264"/>
      <c r="C5" s="264"/>
      <c r="D5" s="264"/>
    </row>
    <row r="6" spans="1:9" x14ac:dyDescent="0.25">
      <c r="A6" s="158" t="s">
        <v>92</v>
      </c>
      <c r="B6" s="156"/>
      <c r="C6" s="156"/>
      <c r="D6" s="156"/>
      <c r="E6" s="157">
        <v>55302039.729999997</v>
      </c>
      <c r="F6" s="1"/>
      <c r="G6" s="1"/>
      <c r="H6" s="1"/>
      <c r="I6" s="1"/>
    </row>
    <row r="7" spans="1:9" s="149" customFormat="1" ht="15" customHeight="1" x14ac:dyDescent="0.25">
      <c r="A7" s="144" t="s">
        <v>98</v>
      </c>
      <c r="B7" s="145"/>
      <c r="C7" s="145"/>
      <c r="D7" s="145"/>
      <c r="E7" s="146">
        <v>43065</v>
      </c>
      <c r="F7" s="147"/>
      <c r="G7" s="148"/>
      <c r="H7" s="148"/>
      <c r="I7" s="148"/>
    </row>
    <row r="8" spans="1:9" s="149" customFormat="1" ht="15" customHeight="1" x14ac:dyDescent="0.25">
      <c r="A8" s="144" t="s">
        <v>126</v>
      </c>
      <c r="B8" s="145"/>
      <c r="C8" s="145"/>
      <c r="D8" s="145"/>
      <c r="E8" s="146">
        <v>1953428</v>
      </c>
      <c r="F8" s="147"/>
      <c r="G8" s="148"/>
      <c r="H8" s="148"/>
      <c r="I8" s="148"/>
    </row>
    <row r="9" spans="1:9" s="149" customFormat="1" ht="15" customHeight="1" x14ac:dyDescent="0.25">
      <c r="A9" s="144" t="s">
        <v>135</v>
      </c>
      <c r="B9" s="145"/>
      <c r="C9" s="145"/>
      <c r="D9" s="145"/>
      <c r="E9" s="146">
        <v>1417334.8</v>
      </c>
      <c r="F9" s="147"/>
      <c r="G9" s="148"/>
      <c r="H9" s="148"/>
      <c r="I9" s="148"/>
    </row>
    <row r="10" spans="1:9" s="149" customFormat="1" ht="15" customHeight="1" x14ac:dyDescent="0.25">
      <c r="A10" s="144" t="s">
        <v>169</v>
      </c>
      <c r="B10" s="145"/>
      <c r="C10" s="145"/>
      <c r="D10" s="145"/>
      <c r="E10" s="146">
        <f>SUM(E12:E13)</f>
        <v>142506</v>
      </c>
      <c r="F10" s="147"/>
      <c r="G10" s="148"/>
      <c r="H10" s="148"/>
      <c r="I10" s="148"/>
    </row>
    <row r="11" spans="1:9" ht="15" customHeight="1" x14ac:dyDescent="0.25">
      <c r="A11" s="265" t="s">
        <v>86</v>
      </c>
      <c r="B11" s="266"/>
      <c r="C11" s="266"/>
      <c r="D11" s="266"/>
    </row>
    <row r="12" spans="1:9" ht="15" customHeight="1" x14ac:dyDescent="0.25">
      <c r="A12" s="267" t="s">
        <v>85</v>
      </c>
      <c r="B12" s="267"/>
      <c r="C12" s="267"/>
      <c r="D12" s="267"/>
      <c r="E12" s="146">
        <v>142506</v>
      </c>
    </row>
    <row r="13" spans="1:9" s="74" customFormat="1" ht="15" customHeight="1" thickBot="1" x14ac:dyDescent="0.25">
      <c r="A13" s="150" t="s">
        <v>87</v>
      </c>
      <c r="B13" s="151"/>
      <c r="C13" s="151"/>
      <c r="D13" s="152"/>
      <c r="E13" s="146">
        <v>0</v>
      </c>
      <c r="F13" s="115"/>
      <c r="G13" s="73"/>
      <c r="H13" s="73"/>
      <c r="I13" s="73"/>
    </row>
    <row r="14" spans="1:9" s="69" customFormat="1" ht="15" customHeight="1" x14ac:dyDescent="0.25">
      <c r="A14" s="268" t="s">
        <v>66</v>
      </c>
      <c r="B14" s="268"/>
      <c r="C14" s="268"/>
      <c r="D14" s="268"/>
      <c r="E14" s="153">
        <f>SUM(E6:E10)</f>
        <v>58858373.529999994</v>
      </c>
      <c r="F14"/>
      <c r="G14" s="68"/>
      <c r="H14" s="68"/>
      <c r="I14" s="68"/>
    </row>
    <row r="15" spans="1:9" s="50" customFormat="1" ht="15" customHeight="1" x14ac:dyDescent="0.25">
      <c r="A15" s="154"/>
      <c r="B15" s="145"/>
      <c r="C15" s="145"/>
      <c r="D15" s="145"/>
      <c r="E15" s="155"/>
      <c r="F15"/>
      <c r="G15" s="49"/>
      <c r="H15" s="49"/>
      <c r="I15" s="49"/>
    </row>
    <row r="16" spans="1:9" ht="15" customHeight="1" x14ac:dyDescent="0.25">
      <c r="A16" s="269" t="s">
        <v>67</v>
      </c>
      <c r="B16" s="269"/>
      <c r="C16" s="269"/>
      <c r="D16" s="269"/>
      <c r="E16" s="155"/>
    </row>
    <row r="17" spans="1:9" x14ac:dyDescent="0.25">
      <c r="A17" s="183" t="s">
        <v>92</v>
      </c>
      <c r="B17" s="184"/>
      <c r="C17" s="184"/>
      <c r="D17" s="184"/>
      <c r="E17" s="185">
        <v>58777403.560000002</v>
      </c>
      <c r="F17" s="1"/>
      <c r="G17" s="1"/>
      <c r="H17" s="1"/>
      <c r="I17" s="1"/>
    </row>
    <row r="18" spans="1:9" s="149" customFormat="1" ht="15" customHeight="1" x14ac:dyDescent="0.25">
      <c r="A18" s="144" t="s">
        <v>98</v>
      </c>
      <c r="B18" s="145"/>
      <c r="C18" s="145"/>
      <c r="D18" s="145"/>
      <c r="E18" s="146">
        <v>43065</v>
      </c>
      <c r="F18" s="147"/>
      <c r="G18" s="148"/>
      <c r="H18" s="148"/>
      <c r="I18" s="148"/>
    </row>
    <row r="19" spans="1:9" s="149" customFormat="1" ht="15" customHeight="1" x14ac:dyDescent="0.25">
      <c r="A19" s="144" t="s">
        <v>126</v>
      </c>
      <c r="B19" s="145"/>
      <c r="C19" s="145"/>
      <c r="D19" s="145"/>
      <c r="E19" s="146">
        <v>1953428</v>
      </c>
      <c r="F19" s="147"/>
      <c r="G19" s="148"/>
      <c r="H19" s="148"/>
      <c r="I19" s="148"/>
    </row>
    <row r="20" spans="1:9" s="149" customFormat="1" ht="15" customHeight="1" x14ac:dyDescent="0.25">
      <c r="A20" s="144" t="s">
        <v>135</v>
      </c>
      <c r="B20" s="145"/>
      <c r="C20" s="145"/>
      <c r="D20" s="145"/>
      <c r="E20" s="146">
        <v>1417334.8</v>
      </c>
      <c r="F20" s="147"/>
      <c r="G20" s="148"/>
      <c r="H20" s="148"/>
      <c r="I20" s="148"/>
    </row>
    <row r="21" spans="1:9" s="149" customFormat="1" ht="15" customHeight="1" x14ac:dyDescent="0.25">
      <c r="A21" s="144" t="s">
        <v>169</v>
      </c>
      <c r="B21" s="145"/>
      <c r="C21" s="145"/>
      <c r="D21" s="145"/>
      <c r="E21" s="146">
        <f>SUM(E23:E24)</f>
        <v>142506</v>
      </c>
      <c r="F21" s="147"/>
      <c r="G21" s="148"/>
      <c r="H21" s="148"/>
      <c r="I21" s="148"/>
    </row>
    <row r="22" spans="1:9" ht="15" customHeight="1" x14ac:dyDescent="0.25">
      <c r="A22" s="278" t="s">
        <v>86</v>
      </c>
      <c r="B22" s="267"/>
      <c r="C22" s="267"/>
      <c r="D22" s="267"/>
      <c r="E22" s="146"/>
    </row>
    <row r="23" spans="1:9" ht="15" customHeight="1" x14ac:dyDescent="0.25">
      <c r="A23" s="267" t="s">
        <v>85</v>
      </c>
      <c r="B23" s="267"/>
      <c r="C23" s="267"/>
      <c r="D23" s="267"/>
      <c r="E23" s="146">
        <v>142506</v>
      </c>
      <c r="F23" s="121"/>
    </row>
    <row r="24" spans="1:9" s="74" customFormat="1" ht="15" customHeight="1" thickBot="1" x14ac:dyDescent="0.25">
      <c r="A24" s="150" t="s">
        <v>87</v>
      </c>
      <c r="B24" s="151"/>
      <c r="C24" s="151"/>
      <c r="D24" s="258" t="s">
        <v>209</v>
      </c>
      <c r="E24" s="146">
        <v>0</v>
      </c>
      <c r="G24" s="73"/>
      <c r="H24" s="73"/>
      <c r="I24" s="73"/>
    </row>
    <row r="25" spans="1:9" s="74" customFormat="1" ht="15" customHeight="1" x14ac:dyDescent="0.2">
      <c r="A25" s="271" t="s">
        <v>68</v>
      </c>
      <c r="B25" s="271"/>
      <c r="C25" s="271"/>
      <c r="D25" s="271"/>
      <c r="E25" s="84">
        <f>SUM(E17:E21)</f>
        <v>62333737.359999999</v>
      </c>
      <c r="F25"/>
      <c r="G25" s="73"/>
      <c r="H25" s="73"/>
      <c r="I25" s="73"/>
    </row>
    <row r="26" spans="1:9" ht="15" customHeight="1" x14ac:dyDescent="0.25">
      <c r="A26" s="85"/>
      <c r="E26" s="86"/>
    </row>
    <row r="27" spans="1:9" ht="15" customHeight="1" x14ac:dyDescent="0.25">
      <c r="A27" s="264" t="s">
        <v>69</v>
      </c>
      <c r="B27" s="264"/>
      <c r="C27" s="264"/>
      <c r="D27" s="264"/>
      <c r="E27" s="86"/>
    </row>
    <row r="28" spans="1:9" x14ac:dyDescent="0.25">
      <c r="A28" s="272" t="s">
        <v>93</v>
      </c>
      <c r="B28" s="272"/>
      <c r="C28" s="272"/>
      <c r="D28" s="272"/>
      <c r="E28" s="160">
        <v>5000000</v>
      </c>
      <c r="F28" s="1"/>
      <c r="G28" s="1"/>
      <c r="H28" s="1"/>
      <c r="I28" s="1"/>
    </row>
    <row r="29" spans="1:9" ht="15.75" thickBot="1" x14ac:dyDescent="0.3">
      <c r="A29" s="272" t="s">
        <v>94</v>
      </c>
      <c r="B29" s="272"/>
      <c r="C29" s="272"/>
      <c r="D29" s="272"/>
      <c r="E29" s="159">
        <v>-1524636.17</v>
      </c>
      <c r="F29" s="1"/>
      <c r="G29" s="1"/>
      <c r="H29" s="1"/>
      <c r="I29" s="1"/>
    </row>
    <row r="30" spans="1:9" ht="15" customHeight="1" x14ac:dyDescent="0.25">
      <c r="A30" s="273" t="s">
        <v>70</v>
      </c>
      <c r="B30" s="273"/>
      <c r="C30" s="273"/>
      <c r="D30" s="273"/>
      <c r="E30" s="84">
        <f>SUM(E28:E29)</f>
        <v>3475363.83</v>
      </c>
    </row>
    <row r="31" spans="1:9" ht="14.1" customHeight="1" x14ac:dyDescent="0.25"/>
    <row r="32" spans="1:9" ht="14.1" customHeight="1" x14ac:dyDescent="0.25"/>
    <row r="33" spans="1:9" ht="16.5" customHeight="1" thickBot="1" x14ac:dyDescent="0.3">
      <c r="A33" s="79" t="s">
        <v>71</v>
      </c>
      <c r="B33" s="80"/>
      <c r="C33" s="80"/>
      <c r="D33" s="80"/>
      <c r="E33" s="81"/>
    </row>
    <row r="34" spans="1:9" ht="15" customHeight="1" thickBot="1" x14ac:dyDescent="0.3">
      <c r="A34" s="274" t="s">
        <v>72</v>
      </c>
      <c r="B34" s="274"/>
      <c r="C34" s="87" t="s">
        <v>95</v>
      </c>
      <c r="D34" s="87" t="s">
        <v>99</v>
      </c>
      <c r="E34" s="105" t="s">
        <v>100</v>
      </c>
    </row>
    <row r="35" spans="1:9" ht="15" customHeight="1" x14ac:dyDescent="0.25">
      <c r="A35" s="280" t="s">
        <v>96</v>
      </c>
      <c r="B35" s="280"/>
      <c r="C35" s="88">
        <f>SUM(E6)</f>
        <v>55302039.729999997</v>
      </c>
      <c r="D35" s="88">
        <f>SUM(E7+E8+E9+E10)</f>
        <v>3556333.8</v>
      </c>
      <c r="E35" s="106">
        <f>SUM(C35+D35)</f>
        <v>58858373.529999994</v>
      </c>
    </row>
    <row r="36" spans="1:9" ht="15" customHeight="1" thickBot="1" x14ac:dyDescent="0.3">
      <c r="A36" s="281" t="s">
        <v>97</v>
      </c>
      <c r="B36" s="281"/>
      <c r="C36" s="89">
        <f>SUM(E17)</f>
        <v>58777403.560000002</v>
      </c>
      <c r="D36" s="89">
        <f>SUM(E18+E19+E20+E21)</f>
        <v>3556333.8</v>
      </c>
      <c r="E36" s="107">
        <f>SUM(C36+D36)</f>
        <v>62333737.359999999</v>
      </c>
    </row>
    <row r="37" spans="1:9" ht="15" customHeight="1" thickBot="1" x14ac:dyDescent="0.3">
      <c r="A37" s="282" t="s">
        <v>73</v>
      </c>
      <c r="B37" s="282"/>
      <c r="C37" s="90">
        <f>SUM(C35-C36)</f>
        <v>-3475363.8300000057</v>
      </c>
      <c r="D37" s="90">
        <f>SUM(D35-D36)</f>
        <v>0</v>
      </c>
      <c r="E37" s="108">
        <f>SUM(E35-E36)</f>
        <v>-3475363.8300000057</v>
      </c>
    </row>
    <row r="38" spans="1:9" ht="15" customHeight="1" thickBot="1" x14ac:dyDescent="0.3">
      <c r="A38" s="91"/>
      <c r="B38" s="91"/>
      <c r="C38" s="91"/>
      <c r="D38" s="91"/>
      <c r="E38" s="91"/>
    </row>
    <row r="39" spans="1:9" ht="15" customHeight="1" thickBot="1" x14ac:dyDescent="0.3">
      <c r="A39" s="270" t="s">
        <v>74</v>
      </c>
      <c r="B39" s="270"/>
      <c r="C39" s="87" t="s">
        <v>95</v>
      </c>
      <c r="D39" s="87" t="s">
        <v>99</v>
      </c>
      <c r="E39" s="105" t="s">
        <v>100</v>
      </c>
    </row>
    <row r="40" spans="1:9" ht="24.95" customHeight="1" x14ac:dyDescent="0.25">
      <c r="A40" s="92" t="s">
        <v>75</v>
      </c>
      <c r="B40" s="93" t="s">
        <v>76</v>
      </c>
      <c r="C40" s="94">
        <f>SUM(E28)</f>
        <v>5000000</v>
      </c>
      <c r="D40" s="94">
        <f>SUM(F28)</f>
        <v>0</v>
      </c>
      <c r="E40" s="109">
        <f>SUM(C40+D40)</f>
        <v>5000000</v>
      </c>
    </row>
    <row r="41" spans="1:9" s="74" customFormat="1" ht="24.95" customHeight="1" x14ac:dyDescent="0.2">
      <c r="A41" s="92" t="s">
        <v>77</v>
      </c>
      <c r="B41" s="93" t="s">
        <v>78</v>
      </c>
      <c r="C41" s="95">
        <f>SUM(E29)</f>
        <v>-1524636.17</v>
      </c>
      <c r="D41" s="95">
        <f>SUM(F29)</f>
        <v>0</v>
      </c>
      <c r="E41" s="110">
        <f>SUM(C41+D41)</f>
        <v>-1524636.17</v>
      </c>
      <c r="F41"/>
      <c r="G41" s="73"/>
      <c r="H41" s="73"/>
      <c r="I41" s="73"/>
    </row>
    <row r="42" spans="1:9" ht="15" customHeight="1" thickBot="1" x14ac:dyDescent="0.3">
      <c r="A42" s="96" t="s">
        <v>79</v>
      </c>
      <c r="B42" s="97" t="s">
        <v>80</v>
      </c>
      <c r="C42" s="98">
        <v>0</v>
      </c>
      <c r="D42" s="98">
        <v>0</v>
      </c>
      <c r="E42" s="111">
        <f>SUM(C42+D42)</f>
        <v>0</v>
      </c>
    </row>
    <row r="43" spans="1:9" ht="15" customHeight="1" thickBot="1" x14ac:dyDescent="0.3">
      <c r="A43" s="270" t="s">
        <v>81</v>
      </c>
      <c r="B43" s="270"/>
      <c r="C43" s="90">
        <f>SUM(C40:C42)</f>
        <v>3475363.83</v>
      </c>
      <c r="D43" s="90">
        <f>SUM(D40:D42)</f>
        <v>0</v>
      </c>
      <c r="E43" s="108">
        <f>SUM(E40:E42)</f>
        <v>3475363.83</v>
      </c>
    </row>
    <row r="44" spans="1:9" ht="15" customHeight="1" thickBot="1" x14ac:dyDescent="0.3">
      <c r="A44" s="99"/>
      <c r="B44" s="99"/>
      <c r="C44" s="100"/>
      <c r="D44" s="100"/>
      <c r="E44" s="100"/>
    </row>
    <row r="45" spans="1:9" ht="15" customHeight="1" thickBot="1" x14ac:dyDescent="0.3">
      <c r="A45" s="270" t="s">
        <v>82</v>
      </c>
      <c r="B45" s="270"/>
      <c r="C45" s="87" t="s">
        <v>95</v>
      </c>
      <c r="D45" s="87" t="s">
        <v>99</v>
      </c>
      <c r="E45" s="105" t="s">
        <v>100</v>
      </c>
    </row>
    <row r="46" spans="1:9" ht="15" customHeight="1" x14ac:dyDescent="0.25">
      <c r="A46" s="275" t="s">
        <v>83</v>
      </c>
      <c r="B46" s="275"/>
      <c r="C46" s="101">
        <f>SUM(C35+C40)</f>
        <v>60302039.729999997</v>
      </c>
      <c r="D46" s="101">
        <f>SUM(D35+D40)</f>
        <v>3556333.8</v>
      </c>
      <c r="E46" s="112">
        <f>SUM(E35+E40)</f>
        <v>63858373.529999994</v>
      </c>
    </row>
    <row r="47" spans="1:9" ht="15" customHeight="1" thickBot="1" x14ac:dyDescent="0.3">
      <c r="A47" s="276" t="s">
        <v>84</v>
      </c>
      <c r="B47" s="276"/>
      <c r="C47" s="102">
        <f>SUM(C36-C41)</f>
        <v>60302039.730000004</v>
      </c>
      <c r="D47" s="102">
        <f>SUM(D36-D41)</f>
        <v>3556333.8</v>
      </c>
      <c r="E47" s="113">
        <f>SUM(E36-E41)</f>
        <v>63858373.530000001</v>
      </c>
    </row>
    <row r="48" spans="1:9" ht="15" customHeight="1" thickBot="1" x14ac:dyDescent="0.3">
      <c r="A48" s="99"/>
      <c r="B48" s="99"/>
      <c r="C48" s="103">
        <f>SUM(C46-C47)</f>
        <v>-7.4505805969238281E-9</v>
      </c>
      <c r="D48" s="103">
        <f>SUM(D46-D47)</f>
        <v>0</v>
      </c>
      <c r="E48" s="114">
        <f>SUM(E46-E47)</f>
        <v>-7.4505805969238281E-9</v>
      </c>
    </row>
    <row r="50" spans="1:5" x14ac:dyDescent="0.25">
      <c r="A50" s="277" t="s">
        <v>27</v>
      </c>
      <c r="B50" s="277"/>
      <c r="C50" s="277"/>
      <c r="D50" s="277"/>
      <c r="E50" s="104"/>
    </row>
  </sheetData>
  <sheetProtection selectLockedCells="1" selectUnlockedCells="1"/>
  <mergeCells count="23">
    <mergeCell ref="D1:E1"/>
    <mergeCell ref="A35:B35"/>
    <mergeCell ref="A36:B36"/>
    <mergeCell ref="A37:B37"/>
    <mergeCell ref="A39:B39"/>
    <mergeCell ref="A46:B46"/>
    <mergeCell ref="A47:B47"/>
    <mergeCell ref="A50:D50"/>
    <mergeCell ref="A22:D22"/>
    <mergeCell ref="A23:D23"/>
    <mergeCell ref="A43:B43"/>
    <mergeCell ref="A45:B45"/>
    <mergeCell ref="A25:D25"/>
    <mergeCell ref="A28:D28"/>
    <mergeCell ref="A29:D29"/>
    <mergeCell ref="A30:D30"/>
    <mergeCell ref="A34:B34"/>
    <mergeCell ref="A27:D27"/>
    <mergeCell ref="A5:D5"/>
    <mergeCell ref="A11:D11"/>
    <mergeCell ref="A12:D12"/>
    <mergeCell ref="A14:D14"/>
    <mergeCell ref="A16:D16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topLeftCell="A31" workbookViewId="0">
      <selection activeCell="K49" sqref="K49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101</v>
      </c>
      <c r="B2" s="4"/>
    </row>
    <row r="3" spans="1:14" x14ac:dyDescent="0.25">
      <c r="A3" s="5"/>
      <c r="B3" s="5"/>
    </row>
    <row r="4" spans="1:14" ht="15.75" thickBot="1" x14ac:dyDescent="0.3">
      <c r="A4" s="292" t="s">
        <v>0</v>
      </c>
      <c r="B4" s="292"/>
      <c r="C4" s="292"/>
      <c r="D4" s="293" t="s">
        <v>89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4" ht="24.95" customHeight="1" thickTop="1" thickBot="1" x14ac:dyDescent="0.3">
      <c r="A5" s="6" t="s">
        <v>28</v>
      </c>
      <c r="B5" s="63" t="s">
        <v>22</v>
      </c>
      <c r="C5" s="294" t="s">
        <v>2</v>
      </c>
      <c r="D5" s="294"/>
      <c r="E5" s="7" t="s">
        <v>3</v>
      </c>
      <c r="F5" s="295" t="s">
        <v>3</v>
      </c>
      <c r="G5" s="295"/>
      <c r="H5" s="295"/>
      <c r="I5" s="295"/>
      <c r="J5" s="296"/>
      <c r="K5" s="8" t="s">
        <v>4</v>
      </c>
      <c r="L5" s="161" t="s">
        <v>5</v>
      </c>
      <c r="M5" s="166"/>
    </row>
    <row r="6" spans="1:14" ht="20.100000000000001" customHeight="1" thickTop="1" x14ac:dyDescent="0.25">
      <c r="A6" s="66" t="s">
        <v>28</v>
      </c>
      <c r="B6" s="64" t="s">
        <v>6</v>
      </c>
      <c r="C6" s="297">
        <v>4112</v>
      </c>
      <c r="D6" s="297"/>
      <c r="E6" s="9"/>
      <c r="F6" s="298" t="s">
        <v>7</v>
      </c>
      <c r="G6" s="298"/>
      <c r="H6" s="298"/>
      <c r="I6" s="298"/>
      <c r="J6" s="299"/>
      <c r="K6" s="10">
        <v>820000</v>
      </c>
      <c r="L6" s="162">
        <v>820000</v>
      </c>
      <c r="M6" s="165"/>
    </row>
    <row r="7" spans="1:14" ht="20.100000000000001" customHeight="1" thickBot="1" x14ac:dyDescent="0.3">
      <c r="A7" s="67" t="s">
        <v>28</v>
      </c>
      <c r="B7" s="65" t="s">
        <v>6</v>
      </c>
      <c r="C7" s="300">
        <v>4121</v>
      </c>
      <c r="D7" s="300"/>
      <c r="E7" s="11"/>
      <c r="F7" s="301" t="s">
        <v>61</v>
      </c>
      <c r="G7" s="301"/>
      <c r="H7" s="301"/>
      <c r="I7" s="301"/>
      <c r="J7" s="302"/>
      <c r="K7" s="12">
        <v>17500</v>
      </c>
      <c r="L7" s="163">
        <v>17500</v>
      </c>
      <c r="M7" s="165"/>
    </row>
    <row r="8" spans="1:14" ht="16.5" customHeight="1" thickTop="1" thickBot="1" x14ac:dyDescent="0.3">
      <c r="A8" s="303" t="s">
        <v>8</v>
      </c>
      <c r="B8" s="304"/>
      <c r="C8" s="304"/>
      <c r="D8" s="304"/>
      <c r="E8" s="304"/>
      <c r="F8" s="304"/>
      <c r="G8" s="304"/>
      <c r="H8" s="304"/>
      <c r="I8" s="304"/>
      <c r="J8" s="305"/>
      <c r="K8" s="13">
        <f>SUM(K6:K7)</f>
        <v>837500</v>
      </c>
      <c r="L8" s="164">
        <f>SUM(L6:L7)</f>
        <v>837500</v>
      </c>
      <c r="M8" s="167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06" t="s">
        <v>11</v>
      </c>
      <c r="B10" s="306"/>
      <c r="C10" s="306"/>
      <c r="D10" s="306"/>
      <c r="E10" s="306"/>
      <c r="F10" s="306"/>
      <c r="G10" s="306"/>
      <c r="H10" s="306"/>
      <c r="I10" s="306"/>
      <c r="J10" s="307" t="s">
        <v>12</v>
      </c>
      <c r="K10" s="307"/>
      <c r="L10" s="307"/>
      <c r="M10" s="307"/>
      <c r="N10" s="70" t="s">
        <v>13</v>
      </c>
    </row>
    <row r="11" spans="1:14" s="3" customFormat="1" ht="18.75" customHeight="1" thickTop="1" thickBot="1" x14ac:dyDescent="0.25">
      <c r="A11" s="313" t="s">
        <v>28</v>
      </c>
      <c r="B11" s="316" t="s">
        <v>60</v>
      </c>
      <c r="C11" s="310" t="s">
        <v>15</v>
      </c>
      <c r="D11" s="310" t="s">
        <v>2</v>
      </c>
      <c r="E11" s="310"/>
      <c r="F11" s="308" t="s">
        <v>16</v>
      </c>
      <c r="G11" s="308"/>
      <c r="H11" s="309" t="s">
        <v>17</v>
      </c>
      <c r="I11" s="309"/>
      <c r="J11" s="322" t="s">
        <v>18</v>
      </c>
      <c r="K11" s="323"/>
      <c r="L11" s="311" t="s">
        <v>103</v>
      </c>
      <c r="M11" s="18" t="s">
        <v>20</v>
      </c>
      <c r="N11" s="287" t="s">
        <v>19</v>
      </c>
    </row>
    <row r="12" spans="1:14" s="3" customFormat="1" ht="14.25" customHeight="1" thickTop="1" thickBot="1" x14ac:dyDescent="0.25">
      <c r="A12" s="314"/>
      <c r="B12" s="317"/>
      <c r="C12" s="310"/>
      <c r="D12" s="310"/>
      <c r="E12" s="310"/>
      <c r="F12" s="308"/>
      <c r="G12" s="308"/>
      <c r="H12" s="309"/>
      <c r="I12" s="309"/>
      <c r="J12" s="288" t="s">
        <v>31</v>
      </c>
      <c r="K12" s="290" t="s">
        <v>102</v>
      </c>
      <c r="L12" s="311"/>
      <c r="M12" s="29" t="s">
        <v>29</v>
      </c>
      <c r="N12" s="287"/>
    </row>
    <row r="13" spans="1:14" s="3" customFormat="1" ht="14.25" customHeight="1" thickTop="1" thickBot="1" x14ac:dyDescent="0.25">
      <c r="A13" s="315"/>
      <c r="B13" s="318"/>
      <c r="C13" s="310"/>
      <c r="D13" s="310"/>
      <c r="E13" s="310"/>
      <c r="F13" s="308"/>
      <c r="G13" s="308"/>
      <c r="H13" s="309"/>
      <c r="I13" s="309"/>
      <c r="J13" s="289"/>
      <c r="K13" s="291"/>
      <c r="L13" s="311"/>
      <c r="M13" s="30" t="s">
        <v>30</v>
      </c>
      <c r="N13" s="287"/>
    </row>
    <row r="14" spans="1:14" s="3" customFormat="1" ht="15" customHeight="1" thickTop="1" x14ac:dyDescent="0.2">
      <c r="A14" s="136" t="s">
        <v>28</v>
      </c>
      <c r="B14" s="137" t="s">
        <v>24</v>
      </c>
      <c r="C14" s="26" t="s">
        <v>21</v>
      </c>
      <c r="D14" s="312">
        <v>4116</v>
      </c>
      <c r="E14" s="312"/>
      <c r="F14" s="27" t="s">
        <v>22</v>
      </c>
      <c r="G14" s="26">
        <v>104513013</v>
      </c>
      <c r="H14" s="286" t="s">
        <v>105</v>
      </c>
      <c r="I14" s="286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6" t="s">
        <v>28</v>
      </c>
      <c r="B15" s="137" t="s">
        <v>24</v>
      </c>
      <c r="C15" s="26" t="s">
        <v>21</v>
      </c>
      <c r="D15" s="224">
        <v>4116</v>
      </c>
      <c r="E15" s="224"/>
      <c r="F15" s="27" t="s">
        <v>22</v>
      </c>
      <c r="G15" s="26">
        <v>104113013</v>
      </c>
      <c r="H15" s="286" t="s">
        <v>106</v>
      </c>
      <c r="I15" s="286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319" t="s">
        <v>26</v>
      </c>
      <c r="B16" s="319"/>
      <c r="C16" s="319"/>
      <c r="D16" s="319"/>
      <c r="E16" s="319"/>
      <c r="F16" s="319"/>
      <c r="G16" s="319"/>
      <c r="H16" s="319"/>
      <c r="I16" s="319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320">
        <f>SUM(J16:K16)</f>
        <v>15000</v>
      </c>
      <c r="K17" s="321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292" t="s">
        <v>9</v>
      </c>
      <c r="B33" s="292"/>
      <c r="C33" s="292"/>
      <c r="D33" s="292"/>
      <c r="E33" s="293" t="s">
        <v>104</v>
      </c>
      <c r="F33" s="293"/>
      <c r="G33" s="293"/>
      <c r="H33" s="293"/>
      <c r="I33" s="293"/>
      <c r="J33" s="293"/>
      <c r="K33" s="293"/>
      <c r="L33" s="293"/>
      <c r="M33" s="293"/>
      <c r="N33" s="293"/>
    </row>
    <row r="34" spans="1:14" s="3" customFormat="1" ht="15.75" thickBot="1" x14ac:dyDescent="0.25">
      <c r="A34" s="328" t="s">
        <v>10</v>
      </c>
      <c r="B34" s="328"/>
      <c r="C34" s="328"/>
      <c r="D34" s="328"/>
      <c r="E34" s="328"/>
      <c r="F34" s="328"/>
      <c r="G34" s="328"/>
      <c r="H34" s="328"/>
      <c r="I34" s="328"/>
      <c r="J34" s="17"/>
      <c r="K34" s="17"/>
      <c r="L34" s="17"/>
      <c r="M34" s="17"/>
      <c r="N34" s="17"/>
    </row>
    <row r="35" spans="1:14" s="3" customFormat="1" ht="15.75" thickTop="1" thickBot="1" x14ac:dyDescent="0.25">
      <c r="A35" s="306" t="s">
        <v>11</v>
      </c>
      <c r="B35" s="306"/>
      <c r="C35" s="306"/>
      <c r="D35" s="306"/>
      <c r="E35" s="306"/>
      <c r="F35" s="306"/>
      <c r="G35" s="306"/>
      <c r="H35" s="306"/>
      <c r="I35" s="306"/>
      <c r="J35" s="307" t="s">
        <v>12</v>
      </c>
      <c r="K35" s="307"/>
      <c r="L35" s="307"/>
      <c r="M35" s="307"/>
      <c r="N35" s="70" t="s">
        <v>13</v>
      </c>
    </row>
    <row r="36" spans="1:14" s="3" customFormat="1" ht="17.25" customHeight="1" thickTop="1" thickBot="1" x14ac:dyDescent="0.25">
      <c r="A36" s="329" t="s">
        <v>14</v>
      </c>
      <c r="B36" s="324" t="s">
        <v>60</v>
      </c>
      <c r="C36" s="310" t="s">
        <v>15</v>
      </c>
      <c r="D36" s="327" t="s">
        <v>2</v>
      </c>
      <c r="E36" s="327"/>
      <c r="F36" s="308" t="s">
        <v>16</v>
      </c>
      <c r="G36" s="308"/>
      <c r="H36" s="309" t="s">
        <v>17</v>
      </c>
      <c r="I36" s="309"/>
      <c r="J36" s="322" t="s">
        <v>18</v>
      </c>
      <c r="K36" s="323"/>
      <c r="L36" s="311" t="s">
        <v>103</v>
      </c>
      <c r="M36" s="18" t="s">
        <v>20</v>
      </c>
      <c r="N36" s="287" t="s">
        <v>19</v>
      </c>
    </row>
    <row r="37" spans="1:14" s="3" customFormat="1" ht="16.5" customHeight="1" thickTop="1" thickBot="1" x14ac:dyDescent="0.25">
      <c r="A37" s="330"/>
      <c r="B37" s="325"/>
      <c r="C37" s="310"/>
      <c r="D37" s="327"/>
      <c r="E37" s="327"/>
      <c r="F37" s="308"/>
      <c r="G37" s="308"/>
      <c r="H37" s="309"/>
      <c r="I37" s="309"/>
      <c r="J37" s="288" t="s">
        <v>31</v>
      </c>
      <c r="K37" s="290" t="s">
        <v>102</v>
      </c>
      <c r="L37" s="311"/>
      <c r="M37" s="29" t="s">
        <v>29</v>
      </c>
      <c r="N37" s="287"/>
    </row>
    <row r="38" spans="1:14" s="3" customFormat="1" ht="14.25" customHeight="1" thickTop="1" thickBot="1" x14ac:dyDescent="0.25">
      <c r="A38" s="331"/>
      <c r="B38" s="326"/>
      <c r="C38" s="310"/>
      <c r="D38" s="327"/>
      <c r="E38" s="327"/>
      <c r="F38" s="308"/>
      <c r="G38" s="308"/>
      <c r="H38" s="309"/>
      <c r="I38" s="309"/>
      <c r="J38" s="289"/>
      <c r="K38" s="291"/>
      <c r="L38" s="311"/>
      <c r="M38" s="30" t="s">
        <v>30</v>
      </c>
      <c r="N38" s="287"/>
    </row>
    <row r="39" spans="1:14" s="3" customFormat="1" ht="15" customHeight="1" thickTop="1" x14ac:dyDescent="0.2">
      <c r="A39" s="218" t="s">
        <v>193</v>
      </c>
      <c r="B39" s="138" t="s">
        <v>25</v>
      </c>
      <c r="C39" s="116" t="s">
        <v>21</v>
      </c>
      <c r="D39" s="332">
        <v>4116</v>
      </c>
      <c r="E39" s="332"/>
      <c r="F39" s="117" t="s">
        <v>22</v>
      </c>
      <c r="G39" s="116">
        <v>13101</v>
      </c>
      <c r="H39" s="333" t="s">
        <v>192</v>
      </c>
      <c r="I39" s="333"/>
      <c r="J39" s="118">
        <v>0</v>
      </c>
      <c r="K39" s="119">
        <v>195088</v>
      </c>
      <c r="L39" s="228">
        <v>195088</v>
      </c>
      <c r="M39" s="229">
        <f t="shared" ref="M39:M44" si="0">SUM(K39-L39)</f>
        <v>0</v>
      </c>
      <c r="N39" s="120">
        <f t="shared" ref="N39:N44" si="1">SUM(K39)</f>
        <v>195088</v>
      </c>
    </row>
    <row r="40" spans="1:14" s="3" customFormat="1" ht="15" customHeight="1" x14ac:dyDescent="0.2">
      <c r="A40" s="209" t="s">
        <v>127</v>
      </c>
      <c r="B40" s="215" t="s">
        <v>128</v>
      </c>
      <c r="C40" s="216" t="s">
        <v>21</v>
      </c>
      <c r="D40" s="217">
        <v>4116</v>
      </c>
      <c r="E40" s="211"/>
      <c r="F40" s="211" t="s">
        <v>22</v>
      </c>
      <c r="G40" s="210">
        <v>103533063</v>
      </c>
      <c r="H40" s="283" t="s">
        <v>130</v>
      </c>
      <c r="I40" s="283"/>
      <c r="J40" s="212">
        <v>0</v>
      </c>
      <c r="K40" s="213">
        <v>1371413.79</v>
      </c>
      <c r="L40" s="230">
        <v>1371413.79</v>
      </c>
      <c r="M40" s="231">
        <f t="shared" si="0"/>
        <v>0</v>
      </c>
      <c r="N40" s="214">
        <f t="shared" si="1"/>
        <v>1371413.79</v>
      </c>
    </row>
    <row r="41" spans="1:14" s="3" customFormat="1" ht="15" customHeight="1" x14ac:dyDescent="0.2">
      <c r="A41" s="209" t="s">
        <v>127</v>
      </c>
      <c r="B41" s="215" t="s">
        <v>128</v>
      </c>
      <c r="C41" s="216" t="s">
        <v>21</v>
      </c>
      <c r="D41" s="217">
        <v>4116</v>
      </c>
      <c r="E41" s="211"/>
      <c r="F41" s="211" t="s">
        <v>22</v>
      </c>
      <c r="G41" s="210">
        <v>103133063</v>
      </c>
      <c r="H41" s="283" t="s">
        <v>129</v>
      </c>
      <c r="I41" s="283"/>
      <c r="J41" s="212">
        <v>0</v>
      </c>
      <c r="K41" s="213">
        <v>242014.21</v>
      </c>
      <c r="L41" s="230">
        <v>242014.21</v>
      </c>
      <c r="M41" s="231">
        <f t="shared" si="0"/>
        <v>0</v>
      </c>
      <c r="N41" s="214">
        <f t="shared" si="1"/>
        <v>242014.21</v>
      </c>
    </row>
    <row r="42" spans="1:14" s="3" customFormat="1" ht="15" customHeight="1" x14ac:dyDescent="0.2">
      <c r="A42" s="209" t="s">
        <v>127</v>
      </c>
      <c r="B42" s="215" t="s">
        <v>131</v>
      </c>
      <c r="C42" s="216" t="s">
        <v>21</v>
      </c>
      <c r="D42" s="217">
        <v>4111</v>
      </c>
      <c r="E42" s="211"/>
      <c r="F42" s="211" t="s">
        <v>22</v>
      </c>
      <c r="G42" s="210">
        <v>98348</v>
      </c>
      <c r="H42" s="284" t="s">
        <v>133</v>
      </c>
      <c r="I42" s="284"/>
      <c r="J42" s="212">
        <v>0</v>
      </c>
      <c r="K42" s="213">
        <v>145000</v>
      </c>
      <c r="L42" s="230">
        <v>145000</v>
      </c>
      <c r="M42" s="231">
        <f t="shared" si="0"/>
        <v>0</v>
      </c>
      <c r="N42" s="214">
        <f t="shared" si="1"/>
        <v>145000</v>
      </c>
    </row>
    <row r="43" spans="1:14" s="3" customFormat="1" ht="15" customHeight="1" x14ac:dyDescent="0.2">
      <c r="A43" s="205" t="s">
        <v>127</v>
      </c>
      <c r="B43" s="220" t="s">
        <v>132</v>
      </c>
      <c r="C43" s="221" t="s">
        <v>21</v>
      </c>
      <c r="D43" s="222">
        <v>4116</v>
      </c>
      <c r="E43" s="204"/>
      <c r="F43" s="204" t="s">
        <v>22</v>
      </c>
      <c r="G43" s="203">
        <v>33122</v>
      </c>
      <c r="H43" s="285" t="s">
        <v>134</v>
      </c>
      <c r="I43" s="285"/>
      <c r="J43" s="206">
        <v>0</v>
      </c>
      <c r="K43" s="207">
        <v>150000</v>
      </c>
      <c r="L43" s="232">
        <v>150000</v>
      </c>
      <c r="M43" s="233">
        <f t="shared" si="0"/>
        <v>0</v>
      </c>
      <c r="N43" s="208">
        <f t="shared" si="1"/>
        <v>150000</v>
      </c>
    </row>
    <row r="44" spans="1:14" s="3" customFormat="1" ht="15" customHeight="1" x14ac:dyDescent="0.2">
      <c r="A44" s="209" t="s">
        <v>145</v>
      </c>
      <c r="B44" s="215" t="s">
        <v>141</v>
      </c>
      <c r="C44" s="216" t="s">
        <v>21</v>
      </c>
      <c r="D44" s="217">
        <v>4116</v>
      </c>
      <c r="E44" s="211"/>
      <c r="F44" s="211" t="s">
        <v>22</v>
      </c>
      <c r="G44" s="223">
        <v>14004</v>
      </c>
      <c r="H44" s="285" t="s">
        <v>146</v>
      </c>
      <c r="I44" s="285"/>
      <c r="J44" s="212">
        <v>0</v>
      </c>
      <c r="K44" s="213">
        <v>150000</v>
      </c>
      <c r="L44" s="230">
        <v>150000</v>
      </c>
      <c r="M44" s="231">
        <f t="shared" si="0"/>
        <v>0</v>
      </c>
      <c r="N44" s="214">
        <f t="shared" si="1"/>
        <v>150000</v>
      </c>
    </row>
    <row r="45" spans="1:14" s="3" customFormat="1" ht="15" customHeight="1" x14ac:dyDescent="0.2">
      <c r="A45" s="209" t="s">
        <v>145</v>
      </c>
      <c r="B45" s="215" t="s">
        <v>142</v>
      </c>
      <c r="C45" s="216" t="s">
        <v>21</v>
      </c>
      <c r="D45" s="217">
        <v>4122</v>
      </c>
      <c r="E45" s="211"/>
      <c r="F45" s="211" t="s">
        <v>22</v>
      </c>
      <c r="G45" s="210">
        <v>415</v>
      </c>
      <c r="H45" s="285" t="s">
        <v>147</v>
      </c>
      <c r="I45" s="285"/>
      <c r="J45" s="212">
        <v>0</v>
      </c>
      <c r="K45" s="213">
        <v>77500</v>
      </c>
      <c r="L45" s="230">
        <v>77500</v>
      </c>
      <c r="M45" s="234">
        <f>SUM(K45-L45)</f>
        <v>0</v>
      </c>
      <c r="N45" s="214">
        <f>SUM(K45)</f>
        <v>77500</v>
      </c>
    </row>
    <row r="46" spans="1:14" s="3" customFormat="1" ht="15" customHeight="1" x14ac:dyDescent="0.2">
      <c r="A46" s="205" t="s">
        <v>145</v>
      </c>
      <c r="B46" s="235" t="s">
        <v>163</v>
      </c>
      <c r="C46" s="221" t="s">
        <v>21</v>
      </c>
      <c r="D46" s="222">
        <v>4122</v>
      </c>
      <c r="E46" s="204"/>
      <c r="F46" s="204" t="s">
        <v>22</v>
      </c>
      <c r="G46" s="203">
        <v>581</v>
      </c>
      <c r="H46" s="338" t="s">
        <v>164</v>
      </c>
      <c r="I46" s="338"/>
      <c r="J46" s="206">
        <v>0</v>
      </c>
      <c r="K46" s="207">
        <v>20000</v>
      </c>
      <c r="L46" s="232">
        <v>20000</v>
      </c>
      <c r="M46" s="233">
        <f>SUM(K46-L46)</f>
        <v>0</v>
      </c>
      <c r="N46" s="208">
        <f>SUM(K46)</f>
        <v>20000</v>
      </c>
    </row>
    <row r="47" spans="1:14" s="3" customFormat="1" ht="15" customHeight="1" x14ac:dyDescent="0.2">
      <c r="A47" s="209" t="s">
        <v>165</v>
      </c>
      <c r="B47" s="252" t="s">
        <v>166</v>
      </c>
      <c r="C47" s="253" t="s">
        <v>21</v>
      </c>
      <c r="D47" s="342">
        <v>4122</v>
      </c>
      <c r="E47" s="342"/>
      <c r="F47" s="211" t="s">
        <v>22</v>
      </c>
      <c r="G47" s="223">
        <v>555</v>
      </c>
      <c r="H47" s="343" t="s">
        <v>191</v>
      </c>
      <c r="I47" s="344"/>
      <c r="J47" s="247">
        <v>0</v>
      </c>
      <c r="K47" s="248">
        <v>70000</v>
      </c>
      <c r="L47" s="249">
        <v>70000</v>
      </c>
      <c r="M47" s="250">
        <f>SUM(J47+K47-L47)</f>
        <v>0</v>
      </c>
      <c r="N47" s="251">
        <f>SUM(K47)</f>
        <v>70000</v>
      </c>
    </row>
    <row r="48" spans="1:14" s="3" customFormat="1" ht="15" customHeight="1" thickBot="1" x14ac:dyDescent="0.25">
      <c r="A48" s="236" t="s">
        <v>165</v>
      </c>
      <c r="B48" s="246" t="s">
        <v>190</v>
      </c>
      <c r="C48" s="237" t="s">
        <v>21</v>
      </c>
      <c r="D48" s="339">
        <v>4121</v>
      </c>
      <c r="E48" s="339"/>
      <c r="F48" s="340" t="s">
        <v>167</v>
      </c>
      <c r="G48" s="341"/>
      <c r="H48" s="334" t="s">
        <v>168</v>
      </c>
      <c r="I48" s="335"/>
      <c r="J48" s="238">
        <v>0</v>
      </c>
      <c r="K48" s="239">
        <v>25000</v>
      </c>
      <c r="L48" s="240">
        <v>0</v>
      </c>
      <c r="M48" s="242">
        <f>SUM(J48+K48-L48)</f>
        <v>25000</v>
      </c>
      <c r="N48" s="241">
        <f>SUM(K48)</f>
        <v>25000</v>
      </c>
    </row>
    <row r="49" spans="1:14" s="3" customFormat="1" ht="12.75" thickTop="1" thickBot="1" x14ac:dyDescent="0.25">
      <c r="A49" s="319" t="s">
        <v>26</v>
      </c>
      <c r="B49" s="319"/>
      <c r="C49" s="319"/>
      <c r="D49" s="319"/>
      <c r="E49" s="319"/>
      <c r="F49" s="319"/>
      <c r="G49" s="319"/>
      <c r="H49" s="319"/>
      <c r="I49" s="319"/>
      <c r="J49" s="22">
        <f>SUM(J39:J48)</f>
        <v>0</v>
      </c>
      <c r="K49" s="32">
        <f>SUM(K39:K48)</f>
        <v>2446016</v>
      </c>
      <c r="L49" s="23">
        <f>SUM(L39:L48)</f>
        <v>2421016</v>
      </c>
      <c r="M49" s="24">
        <f>SUM(M39:M48)</f>
        <v>25000</v>
      </c>
      <c r="N49" s="76">
        <f>SUM(N39:N48)</f>
        <v>2446016</v>
      </c>
    </row>
    <row r="50" spans="1:14" ht="16.5" thickTop="1" thickBot="1" x14ac:dyDescent="0.3">
      <c r="A50" s="336" t="s">
        <v>27</v>
      </c>
      <c r="B50" s="336"/>
      <c r="C50" s="336"/>
      <c r="D50" s="336"/>
      <c r="E50" s="336"/>
      <c r="F50" s="336"/>
      <c r="G50" s="336"/>
      <c r="H50" s="336"/>
      <c r="I50" s="337"/>
      <c r="J50" s="320">
        <f>SUM(J49:K49)</f>
        <v>2446016</v>
      </c>
      <c r="K50" s="321"/>
      <c r="L50" s="25"/>
      <c r="N50" s="28"/>
    </row>
    <row r="51" spans="1:14" ht="15.75" thickTop="1" x14ac:dyDescent="0.25"/>
  </sheetData>
  <sheetProtection selectLockedCells="1" selectUnlockedCells="1"/>
  <mergeCells count="60">
    <mergeCell ref="A50:I50"/>
    <mergeCell ref="J50:K50"/>
    <mergeCell ref="H46:I46"/>
    <mergeCell ref="D48:E48"/>
    <mergeCell ref="F48:G48"/>
    <mergeCell ref="D47:E47"/>
    <mergeCell ref="H47:I47"/>
    <mergeCell ref="A49:I49"/>
    <mergeCell ref="A36:A38"/>
    <mergeCell ref="J36:K36"/>
    <mergeCell ref="J35:M35"/>
    <mergeCell ref="L36:L38"/>
    <mergeCell ref="D39:E39"/>
    <mergeCell ref="H39:I39"/>
    <mergeCell ref="H48:I48"/>
    <mergeCell ref="B36:B38"/>
    <mergeCell ref="A35:I35"/>
    <mergeCell ref="C36:C38"/>
    <mergeCell ref="D36:E38"/>
    <mergeCell ref="F36:G38"/>
    <mergeCell ref="H36:I38"/>
    <mergeCell ref="A11:A13"/>
    <mergeCell ref="B11:B13"/>
    <mergeCell ref="C11:C13"/>
    <mergeCell ref="E33:N33"/>
    <mergeCell ref="A16:I16"/>
    <mergeCell ref="J17:K17"/>
    <mergeCell ref="A33:D33"/>
    <mergeCell ref="J11:K11"/>
    <mergeCell ref="F11:G13"/>
    <mergeCell ref="H11:I13"/>
    <mergeCell ref="D11:E13"/>
    <mergeCell ref="L11:L13"/>
    <mergeCell ref="D14:E14"/>
    <mergeCell ref="H14:I14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N11:N13"/>
    <mergeCell ref="J12:J13"/>
    <mergeCell ref="K12:K13"/>
    <mergeCell ref="N36:N38"/>
    <mergeCell ref="J37:J38"/>
    <mergeCell ref="K37:K38"/>
    <mergeCell ref="H40:I40"/>
    <mergeCell ref="H41:I41"/>
    <mergeCell ref="H42:I42"/>
    <mergeCell ref="H45:I45"/>
    <mergeCell ref="H15:I15"/>
    <mergeCell ref="H43:I43"/>
    <mergeCell ref="H44:I44"/>
    <mergeCell ref="A34:I34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4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2019-08-29T12:50:54Z</cp:lastPrinted>
  <dcterms:created xsi:type="dcterms:W3CDTF">2019-08-29T13:10:25Z</dcterms:created>
  <dcterms:modified xsi:type="dcterms:W3CDTF">2024-01-12T08:40:29Z</dcterms:modified>
</cp:coreProperties>
</file>