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 activeTab="2"/>
  </bookViews>
  <sheets>
    <sheet name="ROZPOČTOVÉ OPATŘENÍ č. 5" sheetId="8" r:id="rId1"/>
    <sheet name="Přehled o stavu rozpočtu 2018" sheetId="2" r:id="rId2"/>
    <sheet name="Dotace 2018 - přehled" sheetId="3" r:id="rId3"/>
  </sheets>
  <calcPr calcId="145621" iterateDelta="1E-4"/>
</workbook>
</file>

<file path=xl/calcChain.xml><?xml version="1.0" encoding="utf-8"?>
<calcChain xmlns="http://schemas.openxmlformats.org/spreadsheetml/2006/main">
  <c r="K47" i="3" l="1"/>
  <c r="J48" i="3"/>
  <c r="J47" i="3"/>
  <c r="M45" i="3"/>
  <c r="E15" i="2"/>
  <c r="D38" i="2"/>
  <c r="D37" i="2"/>
  <c r="E27" i="2"/>
  <c r="E23" i="2"/>
  <c r="E11" i="2"/>
  <c r="M70" i="8"/>
  <c r="E38" i="2"/>
  <c r="E49" i="2"/>
  <c r="M44" i="3"/>
  <c r="M43" i="3"/>
  <c r="M32" i="8"/>
  <c r="L32" i="8"/>
  <c r="L70" i="8"/>
  <c r="M26" i="8"/>
  <c r="L26" i="8"/>
  <c r="M14" i="8"/>
  <c r="L14" i="8"/>
  <c r="M8" i="3"/>
  <c r="M42" i="3"/>
  <c r="E33" i="2"/>
  <c r="D42" i="2"/>
  <c r="D45" i="2"/>
  <c r="M46" i="3"/>
  <c r="K8" i="3"/>
  <c r="L8" i="3"/>
  <c r="M14" i="3"/>
  <c r="M19" i="3"/>
  <c r="M17" i="3"/>
  <c r="M18" i="3"/>
  <c r="J19" i="3"/>
  <c r="J20" i="3"/>
  <c r="K19" i="3"/>
  <c r="L19" i="3"/>
  <c r="N19" i="3"/>
  <c r="M38" i="3"/>
  <c r="M39" i="3"/>
  <c r="M40" i="3"/>
  <c r="M41" i="3"/>
  <c r="L47" i="3"/>
  <c r="N47" i="3"/>
  <c r="C37" i="2"/>
  <c r="C38" i="2"/>
  <c r="C42" i="2"/>
  <c r="C45" i="2"/>
  <c r="C43" i="2"/>
  <c r="E43" i="2"/>
  <c r="D43" i="2"/>
  <c r="E44" i="2"/>
  <c r="C49" i="2"/>
  <c r="E42" i="2"/>
  <c r="E45" i="2"/>
  <c r="C48" i="2"/>
  <c r="C50" i="2"/>
  <c r="E37" i="2"/>
  <c r="C39" i="2"/>
  <c r="D49" i="2"/>
  <c r="E48" i="2"/>
  <c r="E50" i="2"/>
  <c r="E39" i="2"/>
  <c r="D48" i="2"/>
  <c r="D39" i="2"/>
  <c r="D50" i="2"/>
  <c r="M47" i="3"/>
</calcChain>
</file>

<file path=xl/sharedStrings.xml><?xml version="1.0" encoding="utf-8"?>
<sst xmlns="http://schemas.openxmlformats.org/spreadsheetml/2006/main" count="690" uniqueCount="212">
  <si>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</si>
  <si>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</si>
  <si>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</si>
  <si>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</si>
  <si>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</si>
  <si>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</si>
  <si>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</si>
  <si>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</si>
  <si>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</si>
  <si>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</si>
  <si>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</si>
  <si>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</si>
  <si>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</si>
  <si>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</si>
  <si>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</si>
  <si>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</si>
  <si>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</si>
  <si>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</si>
  <si>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</si>
  <si>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</si>
  <si>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</si>
  <si>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</si>
  <si>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</si>
  <si>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</si>
  <si>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</si>
  <si>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</si>
  <si>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</si>
  <si>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</si>
  <si>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</si>
  <si>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</si>
  <si>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</si>
  <si>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5169</t>
  </si>
  <si>
    <t>5171</t>
  </si>
  <si>
    <t>006409</t>
  </si>
  <si>
    <t>5909</t>
  </si>
  <si>
    <t>6409-5909 lze použít na pokrytí neinvestičních výdajů libovolného § RS</t>
  </si>
  <si>
    <t>6909</t>
  </si>
  <si>
    <t>6409-6909 lze použít na pokrytí investičních výdajů libovolného § RS</t>
  </si>
  <si>
    <t>002310</t>
  </si>
  <si>
    <t>5139</t>
  </si>
  <si>
    <t>003419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</si>
  <si>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</si>
  <si>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</si>
  <si>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</si>
  <si>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</si>
  <si>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</si>
  <si>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</si>
  <si>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</si>
  <si>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</si>
  <si>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</si>
  <si>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</si>
  <si>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</si>
  <si>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</si>
  <si>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</si>
  <si>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</si>
  <si>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</si>
  <si>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</si>
  <si>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</si>
  <si>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</si>
  <si>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</si>
  <si>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</si>
  <si>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</si>
  <si>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</si>
  <si>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</si>
  <si>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</si>
  <si>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</si>
  <si>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</si>
  <si>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</si>
  <si>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</si>
  <si>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</si>
  <si>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</si>
  <si>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</si>
  <si>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</si>
  <si>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</si>
  <si>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</si>
  <si>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</si>
  <si>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</si>
  <si>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</si>
  <si>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</si>
  <si>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</si>
  <si>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</si>
  <si>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</si>
  <si>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</si>
  <si>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</si>
  <si>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</si>
  <si>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</si>
  <si>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</si>
  <si>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</si>
  <si>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</si>
  <si>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</si>
  <si>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</si>
  <si>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</si>
  <si>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</si>
  <si>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</si>
  <si>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</si>
  <si>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</si>
  <si>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</si>
  <si>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</si>
  <si>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</si>
  <si>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</si>
  <si>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</si>
  <si>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</si>
  <si>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</si>
  <si>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</si>
  <si>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</si>
  <si>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</si>
  <si>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</si>
  <si>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</si>
  <si>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</si>
  <si>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</si>
  <si>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</si>
  <si>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</si>
  <si>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</si>
  <si>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</si>
  <si>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</si>
  <si>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</si>
  <si>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</si>
  <si>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</si>
  <si>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</si>
  <si>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</si>
  <si>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</si>
  <si>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</si>
  <si>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5137</t>
  </si>
  <si>
    <t>5156</t>
  </si>
  <si>
    <t>003319</t>
  </si>
  <si>
    <t>003612</t>
  </si>
  <si>
    <t>003613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</si>
  <si>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</si>
  <si>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</si>
  <si>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</si>
  <si>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</si>
  <si>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</si>
  <si>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</si>
  <si>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</si>
  <si>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</si>
  <si>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</si>
  <si>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</si>
  <si>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</si>
  <si>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003314</t>
  </si>
  <si>
    <t>006171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</si>
  <si>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</si>
  <si>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</si>
  <si>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</si>
  <si>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</si>
  <si>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 xml:space="preserve">2) Změny rozpočtu - vlastní - VÝDAJE </t>
  </si>
  <si>
    <t>SPRÁVA - DDHM</t>
  </si>
  <si>
    <t>4/2018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</si>
  <si>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</si>
  <si>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</si>
  <si>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ZMě Štíty dne 25.07.2018: </t>
    </r>
  </si>
  <si>
    <t>Účelová neinvestiční dotace na VPP za 7/2018 - evropský podíl 82,38% (EU)</t>
  </si>
  <si>
    <t>Účelová neinvestiční dotace na VPP za 7/2018 - národní podíl 17,62% (SR)</t>
  </si>
  <si>
    <t>Účelová neinvestiční dotace na VPP za 7/2018 - evropský podíl 85% (EU)</t>
  </si>
  <si>
    <t>Účelová neinvestiční dotace na VPP za 7/2018 - národní podíl 15% (SR)</t>
  </si>
  <si>
    <t>4122</t>
  </si>
  <si>
    <t>555</t>
  </si>
  <si>
    <t>Neinvestiční dotace - "Štíty žijí hudbou a tancem"</t>
  </si>
  <si>
    <t>5041</t>
  </si>
  <si>
    <t>Štíty žijí hudbou a tancem - Setkání na pomezí Čech a Moravy" - hudební vystoupení</t>
  </si>
  <si>
    <t>X. Neinvestiční dotace - "Štíty žijí hudbou a tancem" - Olomoucký kraj</t>
  </si>
  <si>
    <t>5138</t>
  </si>
  <si>
    <t>TIC - zboží určené k prodeji</t>
  </si>
  <si>
    <t>PITNÁ VODA - DDHM - kompresor</t>
  </si>
  <si>
    <t>PITNÁ VODA - materiál</t>
  </si>
  <si>
    <t>PITNÁ VODA - PHM</t>
  </si>
  <si>
    <t>5154</t>
  </si>
  <si>
    <t>ČOV - PHM</t>
  </si>
  <si>
    <t>5161</t>
  </si>
  <si>
    <t>KNIHOVNA - služby pošt</t>
  </si>
  <si>
    <t>KNIHOVNA - ostatní služby</t>
  </si>
  <si>
    <t>KULTURA - za vystoupení</t>
  </si>
  <si>
    <t>KULTURA - opravy a udržování</t>
  </si>
  <si>
    <t>003326</t>
  </si>
  <si>
    <t>HISTORISKÉ HODNOTY - opravy a udržování</t>
  </si>
  <si>
    <t>TĚLOVÝCHOVA - materiál</t>
  </si>
  <si>
    <t>TĚLOVÝCHOVA - opravy a udržování</t>
  </si>
  <si>
    <t>5167</t>
  </si>
  <si>
    <t>BH - školení</t>
  </si>
  <si>
    <t>BH - vratky přeplatků z vyúčtování služeb</t>
  </si>
  <si>
    <t>NBH - materiál</t>
  </si>
  <si>
    <t>NBH - školení</t>
  </si>
  <si>
    <t>NBH - ostatní služby</t>
  </si>
  <si>
    <t>5019</t>
  </si>
  <si>
    <t>JSDH - ostatní platy - refundace</t>
  </si>
  <si>
    <t>5039</t>
  </si>
  <si>
    <t>JSDH - ostatní povinné pojistné placené zaměstnavatelem - ZP a SP - refundace</t>
  </si>
  <si>
    <t>HASIČI - DDHM</t>
  </si>
  <si>
    <t>HASIČI - materiál</t>
  </si>
  <si>
    <t>JSDH Štíty - PHM</t>
  </si>
  <si>
    <t>JSDH Štíty - ostatní služby</t>
  </si>
  <si>
    <t>5153</t>
  </si>
  <si>
    <t>SPRÁVA - plyn</t>
  </si>
  <si>
    <t>5499</t>
  </si>
  <si>
    <t>SPRÁVA - SF</t>
  </si>
  <si>
    <t>002143</t>
  </si>
  <si>
    <t>003639</t>
  </si>
  <si>
    <t>6122</t>
  </si>
  <si>
    <t>MH - dětské hřiště - Řáholec Březná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</si>
  <si>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ZMě Štíty dne 29.08.2018: </t>
    </r>
  </si>
  <si>
    <t>NBH - vratky z vyúčtování služeb</t>
  </si>
  <si>
    <t>MH - el.energie</t>
  </si>
  <si>
    <r>
      <t xml:space="preserve">(±912.217,95 Kč) </t>
    </r>
    <r>
      <rPr>
        <sz val="8"/>
        <color indexed="56"/>
        <rFont val="Symbol"/>
        <family val="1"/>
        <charset val="2"/>
      </rPr>
      <t>®</t>
    </r>
  </si>
  <si>
    <t>Skutečnost 8/2018</t>
  </si>
  <si>
    <t>5/2018</t>
  </si>
  <si>
    <t>X.</t>
  </si>
  <si>
    <t>00 555</t>
  </si>
  <si>
    <t>Olomoucký kraj - "Štíty žijí hudbou a tancem"</t>
  </si>
  <si>
    <t>1-5/2018</t>
  </si>
  <si>
    <r>
      <t xml:space="preserve">EU - Úřad práce Špk. - "VPP" - 82,38% z dotace 253.500,- Kč </t>
    </r>
    <r>
      <rPr>
        <b/>
        <i/>
        <sz val="7"/>
        <color indexed="8"/>
        <rFont val="Arial"/>
        <family val="2"/>
        <charset val="238"/>
      </rPr>
      <t>(3-7/2018)</t>
    </r>
  </si>
  <si>
    <r>
      <t xml:space="preserve">SR - Úřad práce Špk. - "VPP" - 17,62% z dotace 253.500,- Kč </t>
    </r>
    <r>
      <rPr>
        <b/>
        <i/>
        <sz val="7"/>
        <color indexed="8"/>
        <rFont val="Arial"/>
        <family val="2"/>
        <charset val="238"/>
      </rPr>
      <t>(3-7/2018)</t>
    </r>
  </si>
  <si>
    <r>
      <t>SR - Úřad práce Olomouc - "VPP" - 15% z dotace 75.000,- Kč</t>
    </r>
    <r>
      <rPr>
        <b/>
        <i/>
        <sz val="6"/>
        <color indexed="8"/>
        <rFont val="Arial"/>
        <family val="2"/>
        <charset val="238"/>
      </rPr>
      <t xml:space="preserve"> (3-7/2018)</t>
    </r>
  </si>
  <si>
    <r>
      <t>EU - Úřad práce Olomouc - "VPP" - 85% z dotace 75.000,- Kč</t>
    </r>
    <r>
      <rPr>
        <b/>
        <i/>
        <sz val="6"/>
        <color indexed="8"/>
        <rFont val="Arial"/>
        <family val="2"/>
        <charset val="238"/>
      </rPr>
      <t>(3-7/2018)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</si>
</sst>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85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8"/>
      <color indexed="56"/>
      <name val="Symbol"/>
      <family val="1"/>
      <charset val="2"/>
    </font>
    <font>
      <sz val="10"/>
      <color rgb="FFFF0000"/>
      <name val="Arial"/>
      <family val="2"/>
      <charset val="238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rgb="FFFFC000"/>
        <bgColor indexed="47"/>
      </patternFill>
    </fill>
  </fills>
  <borders count="105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71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15" fillId="3" borderId="10" xfId="3" applyNumberFormat="1" applyFont="1" applyFill="1" applyBorder="1" applyAlignment="1">
      <alignment horizontal="center" vertical="center"/>
    </xf>
    <xf numFmtId="4" fontId="15" fillId="3" borderId="10" xfId="3" applyNumberFormat="1" applyFont="1" applyFill="1" applyBorder="1" applyAlignment="1">
      <alignment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15" fillId="3" borderId="13" xfId="3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0" fontId="68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0" fontId="68" fillId="0" borderId="0" xfId="1"/>
    <xf numFmtId="0" fontId="2" fillId="0" borderId="0" xfId="3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8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68" fillId="3" borderId="0" xfId="1" applyFill="1"/>
    <xf numFmtId="0" fontId="2" fillId="3" borderId="0" xfId="3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0" fontId="33" fillId="0" borderId="0" xfId="1" applyFont="1"/>
    <xf numFmtId="0" fontId="16" fillId="0" borderId="0" xfId="3" applyFont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1" fillId="3" borderId="0" xfId="3" applyFont="1" applyFill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4" fillId="3" borderId="0" xfId="2" applyNumberFormat="1" applyFont="1" applyFill="1" applyAlignment="1">
      <alignment vertical="center"/>
    </xf>
    <xf numFmtId="4" fontId="68" fillId="0" borderId="0" xfId="1" applyNumberFormat="1"/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0" fontId="1" fillId="0" borderId="0" xfId="3" applyFont="1" applyAlignment="1">
      <alignment horizontal="center" vertical="center"/>
    </xf>
    <xf numFmtId="3" fontId="37" fillId="4" borderId="27" xfId="2" applyNumberFormat="1" applyFont="1" applyFill="1" applyBorder="1" applyAlignment="1">
      <alignment horizontal="center" vertical="center" wrapText="1"/>
    </xf>
    <xf numFmtId="3" fontId="37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 wrapText="1"/>
    </xf>
    <xf numFmtId="164" fontId="35" fillId="4" borderId="28" xfId="2" applyNumberFormat="1" applyFont="1" applyFill="1" applyBorder="1" applyAlignment="1">
      <alignment vertical="center" wrapText="1"/>
    </xf>
    <xf numFmtId="0" fontId="39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40" fillId="0" borderId="20" xfId="2" applyFont="1" applyBorder="1" applyAlignment="1">
      <alignment vertical="center" wrapText="1"/>
    </xf>
    <xf numFmtId="164" fontId="40" fillId="3" borderId="33" xfId="2" applyNumberFormat="1" applyFont="1" applyFill="1" applyBorder="1" applyAlignment="1">
      <alignment horizontal="right" vertical="center" wrapText="1"/>
    </xf>
    <xf numFmtId="164" fontId="40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40" fillId="0" borderId="15" xfId="2" applyFont="1" applyBorder="1" applyAlignment="1">
      <alignment vertical="center" wrapText="1"/>
    </xf>
    <xf numFmtId="164" fontId="40" fillId="0" borderId="36" xfId="2" applyNumberFormat="1" applyFont="1" applyBorder="1" applyAlignment="1">
      <alignment horizontal="right" vertical="center" wrapText="1"/>
    </xf>
    <xf numFmtId="164" fontId="40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/>
    </xf>
    <xf numFmtId="164" fontId="35" fillId="4" borderId="28" xfId="2" applyNumberFormat="1" applyFont="1" applyFill="1" applyBorder="1" applyAlignment="1">
      <alignment vertical="center"/>
    </xf>
    <xf numFmtId="164" fontId="45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50" fillId="5" borderId="42" xfId="3" applyFont="1" applyFill="1" applyBorder="1" applyAlignment="1">
      <alignment vertical="center" wrapText="1"/>
    </xf>
    <xf numFmtId="0" fontId="50" fillId="5" borderId="43" xfId="3" applyFont="1" applyFill="1" applyBorder="1" applyAlignment="1">
      <alignment vertical="center" wrapText="1"/>
    </xf>
    <xf numFmtId="0" fontId="51" fillId="5" borderId="44" xfId="3" applyFont="1" applyFill="1" applyBorder="1" applyAlignment="1">
      <alignment vertical="center" wrapText="1"/>
    </xf>
    <xf numFmtId="0" fontId="52" fillId="5" borderId="43" xfId="3" applyFont="1" applyFill="1" applyBorder="1" applyAlignment="1">
      <alignment horizontal="right" vertical="center" wrapText="1"/>
    </xf>
    <xf numFmtId="0" fontId="50" fillId="5" borderId="43" xfId="3" applyFont="1" applyFill="1" applyBorder="1" applyAlignment="1">
      <alignment horizontal="right" vertical="center" wrapText="1"/>
    </xf>
    <xf numFmtId="0" fontId="50" fillId="5" borderId="45" xfId="3" applyFont="1" applyFill="1" applyBorder="1" applyAlignment="1">
      <alignment horizontal="right" vertical="center" wrapText="1"/>
    </xf>
    <xf numFmtId="0" fontId="53" fillId="0" borderId="46" xfId="3" applyFont="1" applyBorder="1" applyAlignment="1">
      <alignment horizontal="left" vertical="center" wrapText="1"/>
    </xf>
    <xf numFmtId="0" fontId="53" fillId="0" borderId="47" xfId="3" applyFont="1" applyBorder="1" applyAlignment="1">
      <alignment horizontal="center" vertical="center" wrapText="1"/>
    </xf>
    <xf numFmtId="0" fontId="53" fillId="0" borderId="0" xfId="3" applyFont="1" applyBorder="1" applyAlignment="1">
      <alignment vertical="center" wrapText="1"/>
    </xf>
    <xf numFmtId="164" fontId="56" fillId="0" borderId="47" xfId="3" applyNumberFormat="1" applyFont="1" applyBorder="1" applyAlignment="1">
      <alignment horizontal="right" vertical="center" wrapText="1"/>
    </xf>
    <xf numFmtId="164" fontId="56" fillId="3" borderId="48" xfId="3" applyNumberFormat="1" applyFont="1" applyFill="1" applyBorder="1" applyAlignment="1">
      <alignment horizontal="right" vertical="center" wrapText="1"/>
    </xf>
    <xf numFmtId="0" fontId="53" fillId="0" borderId="49" xfId="3" applyFont="1" applyBorder="1" applyAlignment="1">
      <alignment horizontal="left" vertical="center" wrapText="1"/>
    </xf>
    <xf numFmtId="0" fontId="53" fillId="0" borderId="50" xfId="3" applyFont="1" applyBorder="1" applyAlignment="1">
      <alignment horizontal="center" vertical="center" wrapText="1"/>
    </xf>
    <xf numFmtId="0" fontId="53" fillId="0" borderId="51" xfId="3" applyFont="1" applyBorder="1" applyAlignment="1">
      <alignment vertical="center" wrapText="1"/>
    </xf>
    <xf numFmtId="164" fontId="56" fillId="0" borderId="50" xfId="3" applyNumberFormat="1" applyFont="1" applyBorder="1" applyAlignment="1">
      <alignment horizontal="right" vertical="center" wrapText="1"/>
    </xf>
    <xf numFmtId="164" fontId="56" fillId="3" borderId="52" xfId="3" applyNumberFormat="1" applyFont="1" applyFill="1" applyBorder="1" applyAlignment="1">
      <alignment horizontal="right" vertical="center" wrapText="1"/>
    </xf>
    <xf numFmtId="164" fontId="57" fillId="5" borderId="43" xfId="3" applyNumberFormat="1" applyFont="1" applyFill="1" applyBorder="1" applyAlignment="1">
      <alignment horizontal="right" vertical="center" wrapText="1"/>
    </xf>
    <xf numFmtId="164" fontId="57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8" fillId="0" borderId="0" xfId="3" applyNumberFormat="1" applyFont="1"/>
    <xf numFmtId="0" fontId="60" fillId="0" borderId="53" xfId="3" applyFont="1" applyBorder="1" applyAlignment="1">
      <alignment horizontal="center" vertical="center"/>
    </xf>
    <xf numFmtId="0" fontId="50" fillId="5" borderId="54" xfId="3" applyFont="1" applyFill="1" applyBorder="1" applyAlignment="1">
      <alignment horizontal="center" vertical="center" wrapText="1"/>
    </xf>
    <xf numFmtId="0" fontId="62" fillId="5" borderId="55" xfId="3" applyFont="1" applyFill="1" applyBorder="1" applyAlignment="1">
      <alignment horizontal="center" vertical="center" wrapText="1"/>
    </xf>
    <xf numFmtId="0" fontId="51" fillId="5" borderId="56" xfId="3" applyFont="1" applyFill="1" applyBorder="1" applyAlignment="1">
      <alignment horizontal="center" vertical="center" wrapText="1"/>
    </xf>
    <xf numFmtId="0" fontId="50" fillId="3" borderId="57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60" xfId="3" applyFont="1" applyFill="1" applyBorder="1" applyAlignment="1">
      <alignment horizontal="right" vertical="center" wrapText="1"/>
    </xf>
    <xf numFmtId="0" fontId="51" fillId="3" borderId="61" xfId="3" applyFont="1" applyFill="1" applyBorder="1" applyAlignment="1">
      <alignment vertical="center"/>
    </xf>
    <xf numFmtId="166" fontId="50" fillId="3" borderId="57" xfId="3" applyNumberFormat="1" applyFont="1" applyFill="1" applyBorder="1" applyAlignment="1">
      <alignment horizontal="right" vertical="center"/>
    </xf>
    <xf numFmtId="166" fontId="50" fillId="3" borderId="62" xfId="3" applyNumberFormat="1" applyFont="1" applyFill="1" applyBorder="1" applyAlignment="1">
      <alignment horizontal="right" vertical="center"/>
    </xf>
    <xf numFmtId="166" fontId="50" fillId="3" borderId="58" xfId="3" applyNumberFormat="1" applyFont="1" applyFill="1" applyBorder="1" applyAlignment="1">
      <alignment horizontal="right" vertical="center"/>
    </xf>
    <xf numFmtId="166" fontId="50" fillId="6" borderId="60" xfId="3" applyNumberFormat="1" applyFont="1" applyFill="1" applyBorder="1" applyAlignment="1">
      <alignment horizontal="right" vertical="center"/>
    </xf>
    <xf numFmtId="166" fontId="50" fillId="3" borderId="63" xfId="3" applyNumberFormat="1" applyFont="1" applyFill="1" applyBorder="1" applyAlignment="1">
      <alignment horizontal="right" vertical="center"/>
    </xf>
    <xf numFmtId="0" fontId="51" fillId="3" borderId="60" xfId="3" applyFont="1" applyFill="1" applyBorder="1" applyAlignment="1">
      <alignment horizontal="left" vertical="center"/>
    </xf>
    <xf numFmtId="0" fontId="51" fillId="3" borderId="62" xfId="3" applyFont="1" applyFill="1" applyBorder="1" applyAlignment="1">
      <alignment horizontal="center" vertical="center"/>
    </xf>
    <xf numFmtId="49" fontId="50" fillId="3" borderId="64" xfId="3" applyNumberFormat="1" applyFont="1" applyFill="1" applyBorder="1" applyAlignment="1">
      <alignment vertical="center" wrapText="1"/>
    </xf>
    <xf numFmtId="0" fontId="50" fillId="3" borderId="65" xfId="3" applyFont="1" applyFill="1" applyBorder="1" applyAlignment="1">
      <alignment vertical="center" wrapText="1"/>
    </xf>
    <xf numFmtId="0" fontId="50" fillId="3" borderId="65" xfId="3" applyFont="1" applyFill="1" applyBorder="1" applyAlignment="1">
      <alignment horizontal="right" vertical="center" wrapText="1"/>
    </xf>
    <xf numFmtId="0" fontId="51" fillId="3" borderId="66" xfId="3" applyFont="1" applyFill="1" applyBorder="1" applyAlignment="1">
      <alignment horizontal="right" vertical="center" wrapText="1"/>
    </xf>
    <xf numFmtId="1" fontId="50" fillId="3" borderId="58" xfId="3" applyNumberFormat="1" applyFont="1" applyFill="1" applyBorder="1" applyAlignment="1">
      <alignment horizontal="right" vertical="center" wrapText="1"/>
    </xf>
    <xf numFmtId="166" fontId="50" fillId="3" borderId="64" xfId="3" applyNumberFormat="1" applyFont="1" applyFill="1" applyBorder="1" applyAlignment="1">
      <alignment horizontal="right" vertical="center"/>
    </xf>
    <xf numFmtId="166" fontId="50" fillId="3" borderId="67" xfId="3" applyNumberFormat="1" applyFont="1" applyFill="1" applyBorder="1" applyAlignment="1">
      <alignment horizontal="right" vertical="center"/>
    </xf>
    <xf numFmtId="166" fontId="50" fillId="3" borderId="65" xfId="3" applyNumberFormat="1" applyFont="1" applyFill="1" applyBorder="1" applyAlignment="1">
      <alignment horizontal="right" vertical="center"/>
    </xf>
    <xf numFmtId="166" fontId="50" fillId="3" borderId="68" xfId="3" applyNumberFormat="1" applyFont="1" applyFill="1" applyBorder="1" applyAlignment="1">
      <alignment horizontal="right" vertical="center"/>
    </xf>
    <xf numFmtId="1" fontId="50" fillId="3" borderId="65" xfId="3" applyNumberFormat="1" applyFont="1" applyFill="1" applyBorder="1" applyAlignment="1">
      <alignment horizontal="right" vertical="center" wrapText="1"/>
    </xf>
    <xf numFmtId="166" fontId="50" fillId="5" borderId="42" xfId="3" applyNumberFormat="1" applyFont="1" applyFill="1" applyBorder="1" applyAlignment="1">
      <alignment horizontal="right" vertical="center"/>
    </xf>
    <xf numFmtId="166" fontId="50" fillId="5" borderId="45" xfId="3" applyNumberFormat="1" applyFont="1" applyFill="1" applyBorder="1" applyAlignment="1">
      <alignment horizontal="right" vertical="center"/>
    </xf>
    <xf numFmtId="166" fontId="50" fillId="5" borderId="43" xfId="3" applyNumberFormat="1" applyFont="1" applyFill="1" applyBorder="1" applyAlignment="1">
      <alignment horizontal="right" vertical="center"/>
    </xf>
    <xf numFmtId="166" fontId="50" fillId="5" borderId="69" xfId="3" applyNumberFormat="1" applyFont="1" applyFill="1" applyBorder="1" applyAlignment="1">
      <alignment horizontal="right" vertical="center"/>
    </xf>
    <xf numFmtId="166" fontId="50" fillId="5" borderId="53" xfId="3" applyNumberFormat="1" applyFont="1" applyFill="1" applyBorder="1" applyAlignment="1">
      <alignment horizontal="right" vertical="center"/>
    </xf>
    <xf numFmtId="0" fontId="64" fillId="0" borderId="0" xfId="3" applyFont="1" applyAlignment="1">
      <alignment vertical="center"/>
    </xf>
    <xf numFmtId="166" fontId="65" fillId="0" borderId="0" xfId="3" applyNumberFormat="1" applyFont="1"/>
    <xf numFmtId="167" fontId="2" fillId="0" borderId="0" xfId="3" applyNumberFormat="1"/>
    <xf numFmtId="166" fontId="53" fillId="0" borderId="0" xfId="3" applyNumberFormat="1" applyFont="1" applyBorder="1" applyAlignment="1">
      <alignment horizontal="center"/>
    </xf>
    <xf numFmtId="0" fontId="53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7" fillId="3" borderId="71" xfId="3" applyFont="1" applyFill="1" applyBorder="1" applyAlignment="1">
      <alignment horizontal="right" vertical="center" wrapText="1"/>
    </xf>
    <xf numFmtId="0" fontId="50" fillId="3" borderId="72" xfId="3" applyFont="1" applyFill="1" applyBorder="1" applyAlignment="1">
      <alignment horizontal="right" vertical="center" wrapText="1"/>
    </xf>
    <xf numFmtId="0" fontId="51" fillId="3" borderId="73" xfId="3" applyFont="1" applyFill="1" applyBorder="1" applyAlignment="1">
      <alignment horizontal="right" vertical="center" wrapText="1"/>
    </xf>
    <xf numFmtId="166" fontId="50" fillId="3" borderId="74" xfId="3" applyNumberFormat="1" applyFont="1" applyFill="1" applyBorder="1" applyAlignment="1">
      <alignment horizontal="right" vertical="center"/>
    </xf>
    <xf numFmtId="166" fontId="50" fillId="3" borderId="75" xfId="3" applyNumberFormat="1" applyFont="1" applyFill="1" applyBorder="1" applyAlignment="1">
      <alignment horizontal="right" vertical="center"/>
    </xf>
    <xf numFmtId="166" fontId="50" fillId="3" borderId="71" xfId="3" applyNumberFormat="1" applyFont="1" applyFill="1" applyBorder="1" applyAlignment="1">
      <alignment horizontal="right" vertical="center"/>
    </xf>
    <xf numFmtId="166" fontId="50" fillId="6" borderId="54" xfId="3" applyNumberFormat="1" applyFont="1" applyFill="1" applyBorder="1" applyAlignment="1">
      <alignment horizontal="right" vertical="center"/>
    </xf>
    <xf numFmtId="49" fontId="67" fillId="3" borderId="57" xfId="3" applyNumberFormat="1" applyFont="1" applyFill="1" applyBorder="1" applyAlignment="1">
      <alignment horizontal="right" vertical="center" wrapText="1"/>
    </xf>
    <xf numFmtId="0" fontId="67" fillId="3" borderId="58" xfId="3" applyFont="1" applyFill="1" applyBorder="1" applyAlignment="1">
      <alignment horizontal="right" vertical="center" wrapText="1"/>
    </xf>
    <xf numFmtId="166" fontId="50" fillId="6" borderId="61" xfId="3" applyNumberFormat="1" applyFont="1" applyFill="1" applyBorder="1" applyAlignment="1">
      <alignment horizontal="right" vertical="center"/>
    </xf>
    <xf numFmtId="0" fontId="67" fillId="3" borderId="65" xfId="3" applyFont="1" applyFill="1" applyBorder="1" applyAlignment="1">
      <alignment horizontal="right" vertical="center" wrapText="1"/>
    </xf>
    <xf numFmtId="3" fontId="50" fillId="3" borderId="65" xfId="3" applyNumberFormat="1" applyFont="1" applyFill="1" applyBorder="1" applyAlignment="1">
      <alignment horizontal="right" vertical="center" wrapText="1"/>
    </xf>
    <xf numFmtId="49" fontId="69" fillId="3" borderId="74" xfId="3" applyNumberFormat="1" applyFont="1" applyFill="1" applyBorder="1" applyAlignment="1">
      <alignment horizontal="right" vertical="center" wrapText="1"/>
    </xf>
    <xf numFmtId="49" fontId="69" fillId="3" borderId="57" xfId="3" applyNumberFormat="1" applyFont="1" applyFill="1" applyBorder="1" applyAlignment="1">
      <alignment horizontal="right" vertical="center" wrapText="1"/>
    </xf>
    <xf numFmtId="166" fontId="70" fillId="0" borderId="0" xfId="3" applyNumberFormat="1" applyFont="1"/>
    <xf numFmtId="166" fontId="58" fillId="0" borderId="0" xfId="3" applyNumberFormat="1" applyFont="1"/>
    <xf numFmtId="4" fontId="15" fillId="0" borderId="0" xfId="3" applyNumberFormat="1" applyFont="1" applyAlignment="1">
      <alignment vertical="center"/>
    </xf>
    <xf numFmtId="0" fontId="74" fillId="7" borderId="0" xfId="2" applyFont="1" applyFill="1" applyAlignment="1">
      <alignment vertical="center"/>
    </xf>
    <xf numFmtId="164" fontId="17" fillId="7" borderId="0" xfId="2" applyNumberFormat="1" applyFont="1" applyFill="1" applyAlignment="1">
      <alignment vertical="center"/>
    </xf>
    <xf numFmtId="49" fontId="75" fillId="8" borderId="76" xfId="0" applyNumberFormat="1" applyFont="1" applyFill="1" applyBorder="1" applyAlignment="1">
      <alignment horizontal="center" vertical="center"/>
    </xf>
    <xf numFmtId="49" fontId="75" fillId="8" borderId="77" xfId="0" applyNumberFormat="1" applyFont="1" applyFill="1" applyBorder="1" applyAlignment="1">
      <alignment horizontal="center" vertical="center"/>
    </xf>
    <xf numFmtId="49" fontId="76" fillId="8" borderId="77" xfId="0" applyNumberFormat="1" applyFont="1" applyFill="1" applyBorder="1" applyAlignment="1">
      <alignment horizontal="center" vertical="center"/>
    </xf>
    <xf numFmtId="49" fontId="77" fillId="8" borderId="77" xfId="3" applyNumberFormat="1" applyFont="1" applyFill="1" applyBorder="1" applyAlignment="1">
      <alignment horizontal="center" vertical="center"/>
    </xf>
    <xf numFmtId="4" fontId="77" fillId="8" borderId="77" xfId="3" applyNumberFormat="1" applyFont="1" applyFill="1" applyBorder="1" applyAlignment="1">
      <alignment horizontal="center" vertical="center"/>
    </xf>
    <xf numFmtId="0" fontId="77" fillId="8" borderId="78" xfId="3" applyFont="1" applyFill="1" applyBorder="1" applyAlignment="1">
      <alignment vertical="center"/>
    </xf>
    <xf numFmtId="49" fontId="78" fillId="9" borderId="79" xfId="0" applyNumberFormat="1" applyFont="1" applyFill="1" applyBorder="1" applyAlignment="1">
      <alignment horizontal="center" vertical="center"/>
    </xf>
    <xf numFmtId="49" fontId="79" fillId="9" borderId="79" xfId="0" applyNumberFormat="1" applyFont="1" applyFill="1" applyBorder="1" applyAlignment="1">
      <alignment horizontal="center" vertical="center"/>
    </xf>
    <xf numFmtId="49" fontId="80" fillId="9" borderId="79" xfId="3" applyNumberFormat="1" applyFont="1" applyFill="1" applyBorder="1" applyAlignment="1">
      <alignment horizontal="center" vertical="center"/>
    </xf>
    <xf numFmtId="4" fontId="80" fillId="9" borderId="79" xfId="3" applyNumberFormat="1" applyFont="1" applyFill="1" applyBorder="1" applyAlignment="1">
      <alignment vertical="center"/>
    </xf>
    <xf numFmtId="0" fontId="80" fillId="9" borderId="80" xfId="3" applyFont="1" applyFill="1" applyBorder="1" applyAlignment="1">
      <alignment vertical="center"/>
    </xf>
    <xf numFmtId="0" fontId="51" fillId="3" borderId="55" xfId="3" applyFont="1" applyFill="1" applyBorder="1" applyAlignment="1">
      <alignment horizontal="right" vertical="center" wrapText="1"/>
    </xf>
    <xf numFmtId="0" fontId="66" fillId="3" borderId="65" xfId="3" applyFont="1" applyFill="1" applyBorder="1" applyAlignment="1">
      <alignment horizontal="right" vertical="center" wrapText="1"/>
    </xf>
    <xf numFmtId="166" fontId="50" fillId="7" borderId="81" xfId="3" applyNumberFormat="1" applyFont="1" applyFill="1" applyBorder="1" applyAlignment="1">
      <alignment horizontal="right" vertical="center"/>
    </xf>
    <xf numFmtId="166" fontId="50" fillId="7" borderId="63" xfId="3" applyNumberFormat="1" applyFont="1" applyFill="1" applyBorder="1" applyAlignment="1">
      <alignment horizontal="right" vertical="center"/>
    </xf>
    <xf numFmtId="166" fontId="50" fillId="7" borderId="68" xfId="3" applyNumberFormat="1" applyFont="1" applyFill="1" applyBorder="1" applyAlignment="1">
      <alignment horizontal="right" vertical="center"/>
    </xf>
    <xf numFmtId="49" fontId="4" fillId="7" borderId="5" xfId="1" applyNumberFormat="1" applyFont="1" applyFill="1" applyBorder="1" applyAlignment="1">
      <alignment horizontal="center" vertical="center"/>
    </xf>
    <xf numFmtId="49" fontId="15" fillId="7" borderId="5" xfId="3" applyNumberFormat="1" applyFont="1" applyFill="1" applyBorder="1" applyAlignment="1">
      <alignment horizontal="center" vertical="center"/>
    </xf>
    <xf numFmtId="4" fontId="15" fillId="7" borderId="5" xfId="3" applyNumberFormat="1" applyFont="1" applyFill="1" applyBorder="1" applyAlignment="1">
      <alignment vertical="center"/>
    </xf>
    <xf numFmtId="49" fontId="67" fillId="3" borderId="64" xfId="3" applyNumberFormat="1" applyFont="1" applyFill="1" applyBorder="1" applyAlignment="1">
      <alignment horizontal="right" vertical="center" wrapText="1"/>
    </xf>
    <xf numFmtId="0" fontId="51" fillId="3" borderId="82" xfId="3" applyFont="1" applyFill="1" applyBorder="1" applyAlignment="1">
      <alignment vertical="center"/>
    </xf>
    <xf numFmtId="166" fontId="50" fillId="6" borderId="66" xfId="3" applyNumberFormat="1" applyFont="1" applyFill="1" applyBorder="1" applyAlignment="1">
      <alignment horizontal="right" vertical="center"/>
    </xf>
    <xf numFmtId="3" fontId="50" fillId="3" borderId="58" xfId="3" applyNumberFormat="1" applyFont="1" applyFill="1" applyBorder="1" applyAlignment="1">
      <alignment horizontal="right" vertical="center" wrapText="1"/>
    </xf>
    <xf numFmtId="49" fontId="12" fillId="10" borderId="0" xfId="1" applyNumberFormat="1" applyFont="1" applyFill="1" applyBorder="1" applyAlignment="1">
      <alignment horizontal="left" vertical="center"/>
    </xf>
    <xf numFmtId="4" fontId="16" fillId="10" borderId="0" xfId="3" applyNumberFormat="1" applyFont="1" applyFill="1" applyBorder="1" applyAlignment="1">
      <alignment vertical="center"/>
    </xf>
    <xf numFmtId="0" fontId="16" fillId="10" borderId="0" xfId="3" applyFont="1" applyFill="1" applyBorder="1" applyAlignment="1">
      <alignment vertical="center"/>
    </xf>
    <xf numFmtId="0" fontId="16" fillId="9" borderId="0" xfId="3" applyFont="1" applyFill="1"/>
    <xf numFmtId="49" fontId="81" fillId="9" borderId="0" xfId="0" applyNumberFormat="1" applyFont="1" applyFill="1" applyBorder="1" applyAlignment="1">
      <alignment vertical="center"/>
    </xf>
    <xf numFmtId="49" fontId="82" fillId="9" borderId="0" xfId="0" applyNumberFormat="1" applyFont="1" applyFill="1" applyAlignment="1">
      <alignment horizontal="center" vertical="center"/>
    </xf>
    <xf numFmtId="49" fontId="82" fillId="9" borderId="0" xfId="3" applyNumberFormat="1" applyFont="1" applyFill="1" applyAlignment="1">
      <alignment horizontal="center" vertical="center"/>
    </xf>
    <xf numFmtId="4" fontId="82" fillId="9" borderId="0" xfId="3" applyNumberFormat="1" applyFont="1" applyFill="1" applyAlignment="1">
      <alignment vertical="center"/>
    </xf>
    <xf numFmtId="0" fontId="82" fillId="9" borderId="0" xfId="3" applyFont="1" applyFill="1" applyAlignment="1">
      <alignment vertical="center"/>
    </xf>
    <xf numFmtId="49" fontId="83" fillId="9" borderId="83" xfId="0" applyNumberFormat="1" applyFont="1" applyFill="1" applyBorder="1" applyAlignment="1">
      <alignment horizontal="center" vertical="center"/>
    </xf>
    <xf numFmtId="49" fontId="83" fillId="9" borderId="79" xfId="0" applyNumberFormat="1" applyFont="1" applyFill="1" applyBorder="1" applyAlignment="1">
      <alignment horizontal="center" vertical="center"/>
    </xf>
    <xf numFmtId="49" fontId="83" fillId="9" borderId="84" xfId="0" applyNumberFormat="1" applyFont="1" applyFill="1" applyBorder="1" applyAlignment="1">
      <alignment horizontal="center" vertical="center"/>
    </xf>
    <xf numFmtId="49" fontId="83" fillId="9" borderId="85" xfId="0" applyNumberFormat="1" applyFont="1" applyFill="1" applyBorder="1" applyAlignment="1">
      <alignment horizontal="center" vertical="center"/>
    </xf>
    <xf numFmtId="49" fontId="78" fillId="9" borderId="85" xfId="0" applyNumberFormat="1" applyFont="1" applyFill="1" applyBorder="1" applyAlignment="1">
      <alignment horizontal="center" vertical="center"/>
    </xf>
    <xf numFmtId="49" fontId="79" fillId="9" borderId="85" xfId="0" applyNumberFormat="1" applyFont="1" applyFill="1" applyBorder="1" applyAlignment="1">
      <alignment horizontal="center" vertical="center"/>
    </xf>
    <xf numFmtId="49" fontId="80" fillId="9" borderId="85" xfId="3" applyNumberFormat="1" applyFont="1" applyFill="1" applyBorder="1" applyAlignment="1">
      <alignment horizontal="center" vertical="center"/>
    </xf>
    <xf numFmtId="4" fontId="80" fillId="9" borderId="85" xfId="3" applyNumberFormat="1" applyFont="1" applyFill="1" applyBorder="1" applyAlignment="1">
      <alignment vertical="center"/>
    </xf>
    <xf numFmtId="4" fontId="84" fillId="8" borderId="77" xfId="3" applyNumberFormat="1" applyFont="1" applyFill="1" applyBorder="1" applyAlignment="1">
      <alignment vertical="center"/>
    </xf>
    <xf numFmtId="0" fontId="84" fillId="8" borderId="78" xfId="3" applyFont="1" applyFill="1" applyBorder="1" applyAlignment="1">
      <alignment vertical="center"/>
    </xf>
    <xf numFmtId="49" fontId="13" fillId="7" borderId="9" xfId="1" applyNumberFormat="1" applyFont="1" applyFill="1" applyBorder="1" applyAlignment="1">
      <alignment horizontal="center" vertical="center"/>
    </xf>
    <xf numFmtId="49" fontId="13" fillId="7" borderId="10" xfId="1" applyNumberFormat="1" applyFont="1" applyFill="1" applyBorder="1" applyAlignment="1">
      <alignment horizontal="center" vertical="center"/>
    </xf>
    <xf numFmtId="49" fontId="14" fillId="7" borderId="10" xfId="1" applyNumberFormat="1" applyFont="1" applyFill="1" applyBorder="1" applyAlignment="1">
      <alignment horizontal="center" vertical="center"/>
    </xf>
    <xf numFmtId="49" fontId="14" fillId="7" borderId="5" xfId="1" applyNumberFormat="1" applyFont="1" applyFill="1" applyBorder="1" applyAlignment="1">
      <alignment horizontal="center" vertical="center"/>
    </xf>
    <xf numFmtId="4" fontId="4" fillId="7" borderId="5" xfId="3" applyNumberFormat="1" applyFont="1" applyFill="1" applyBorder="1" applyAlignment="1">
      <alignment vertical="center"/>
    </xf>
    <xf numFmtId="0" fontId="15" fillId="9" borderId="11" xfId="3" applyFont="1" applyFill="1" applyBorder="1" applyAlignment="1">
      <alignment vertical="center"/>
    </xf>
    <xf numFmtId="4" fontId="4" fillId="7" borderId="10" xfId="3" applyNumberFormat="1" applyFont="1" applyFill="1" applyBorder="1" applyAlignment="1">
      <alignment vertical="center"/>
    </xf>
    <xf numFmtId="0" fontId="4" fillId="9" borderId="11" xfId="3" applyFont="1" applyFill="1" applyBorder="1" applyAlignment="1">
      <alignment vertical="center"/>
    </xf>
    <xf numFmtId="4" fontId="15" fillId="7" borderId="13" xfId="3" applyNumberFormat="1" applyFont="1" applyFill="1" applyBorder="1" applyAlignment="1">
      <alignment vertical="center"/>
    </xf>
    <xf numFmtId="4" fontId="16" fillId="11" borderId="2" xfId="3" applyNumberFormat="1" applyFont="1" applyFill="1" applyBorder="1" applyAlignment="1">
      <alignment vertical="center"/>
    </xf>
    <xf numFmtId="0" fontId="16" fillId="11" borderId="3" xfId="3" applyFont="1" applyFill="1" applyBorder="1" applyAlignment="1">
      <alignment vertical="center"/>
    </xf>
    <xf numFmtId="4" fontId="2" fillId="0" borderId="0" xfId="3" applyNumberFormat="1"/>
    <xf numFmtId="49" fontId="13" fillId="7" borderId="4" xfId="1" applyNumberFormat="1" applyFont="1" applyFill="1" applyBorder="1" applyAlignment="1">
      <alignment horizontal="center" vertical="center"/>
    </xf>
    <xf numFmtId="49" fontId="13" fillId="7" borderId="5" xfId="1" applyNumberFormat="1" applyFont="1" applyFill="1" applyBorder="1" applyAlignment="1">
      <alignment horizontal="center" vertical="center"/>
    </xf>
    <xf numFmtId="49" fontId="14" fillId="7" borderId="7" xfId="1" applyNumberFormat="1" applyFont="1" applyFill="1" applyBorder="1" applyAlignment="1">
      <alignment horizontal="center" vertical="center"/>
    </xf>
    <xf numFmtId="49" fontId="4" fillId="7" borderId="7" xfId="1" applyNumberFormat="1" applyFont="1" applyFill="1" applyBorder="1" applyAlignment="1">
      <alignment horizontal="center" vertical="center"/>
    </xf>
    <xf numFmtId="49" fontId="15" fillId="7" borderId="7" xfId="3" applyNumberFormat="1" applyFont="1" applyFill="1" applyBorder="1" applyAlignment="1">
      <alignment horizontal="center" vertical="center"/>
    </xf>
    <xf numFmtId="4" fontId="15" fillId="7" borderId="7" xfId="3" applyNumberFormat="1" applyFont="1" applyFill="1" applyBorder="1" applyAlignment="1">
      <alignment vertical="center"/>
    </xf>
    <xf numFmtId="4" fontId="4" fillId="7" borderId="7" xfId="3" applyNumberFormat="1" applyFont="1" applyFill="1" applyBorder="1" applyAlignment="1">
      <alignment vertical="center"/>
    </xf>
    <xf numFmtId="0" fontId="15" fillId="9" borderId="24" xfId="3" applyFont="1" applyFill="1" applyBorder="1" applyAlignment="1">
      <alignment vertical="center"/>
    </xf>
    <xf numFmtId="49" fontId="13" fillId="7" borderId="12" xfId="1" applyNumberFormat="1" applyFont="1" applyFill="1" applyBorder="1" applyAlignment="1">
      <alignment horizontal="center" vertical="center"/>
    </xf>
    <xf numFmtId="49" fontId="13" fillId="7" borderId="13" xfId="1" applyNumberFormat="1" applyFont="1" applyFill="1" applyBorder="1" applyAlignment="1">
      <alignment horizontal="center" vertical="center"/>
    </xf>
    <xf numFmtId="49" fontId="4" fillId="7" borderId="10" xfId="1" applyNumberFormat="1" applyFont="1" applyFill="1" applyBorder="1" applyAlignment="1">
      <alignment horizontal="center" vertical="center"/>
    </xf>
    <xf numFmtId="49" fontId="4" fillId="7" borderId="10" xfId="3" applyNumberFormat="1" applyFont="1" applyFill="1" applyBorder="1" applyAlignment="1">
      <alignment horizontal="center" vertical="center"/>
    </xf>
    <xf numFmtId="49" fontId="15" fillId="7" borderId="10" xfId="3" applyNumberFormat="1" applyFont="1" applyFill="1" applyBorder="1" applyAlignment="1">
      <alignment horizontal="center" vertical="center"/>
    </xf>
    <xf numFmtId="4" fontId="15" fillId="7" borderId="10" xfId="3" applyNumberFormat="1" applyFont="1" applyFill="1" applyBorder="1" applyAlignment="1">
      <alignment vertical="center"/>
    </xf>
    <xf numFmtId="49" fontId="14" fillId="7" borderId="13" xfId="1" applyNumberFormat="1" applyFont="1" applyFill="1" applyBorder="1" applyAlignment="1">
      <alignment horizontal="center" vertical="center"/>
    </xf>
    <xf numFmtId="49" fontId="4" fillId="7" borderId="13" xfId="1" applyNumberFormat="1" applyFont="1" applyFill="1" applyBorder="1" applyAlignment="1">
      <alignment horizontal="center" vertical="center"/>
    </xf>
    <xf numFmtId="49" fontId="15" fillId="7" borderId="13" xfId="3" applyNumberFormat="1" applyFont="1" applyFill="1" applyBorder="1" applyAlignment="1">
      <alignment horizontal="center" vertical="center"/>
    </xf>
    <xf numFmtId="49" fontId="67" fillId="3" borderId="46" xfId="3" applyNumberFormat="1" applyFont="1" applyFill="1" applyBorder="1" applyAlignment="1">
      <alignment horizontal="right" vertical="center" wrapText="1"/>
    </xf>
    <xf numFmtId="0" fontId="50" fillId="3" borderId="47" xfId="3" applyFont="1" applyFill="1" applyBorder="1" applyAlignment="1">
      <alignment horizontal="right" vertical="center" wrapText="1"/>
    </xf>
    <xf numFmtId="166" fontId="50" fillId="3" borderId="46" xfId="3" applyNumberFormat="1" applyFont="1" applyFill="1" applyBorder="1" applyAlignment="1">
      <alignment horizontal="right" vertical="center"/>
    </xf>
    <xf numFmtId="166" fontId="50" fillId="3" borderId="48" xfId="3" applyNumberFormat="1" applyFont="1" applyFill="1" applyBorder="1" applyAlignment="1">
      <alignment horizontal="right" vertical="center"/>
    </xf>
    <xf numFmtId="166" fontId="50" fillId="3" borderId="47" xfId="3" applyNumberFormat="1" applyFont="1" applyFill="1" applyBorder="1" applyAlignment="1">
      <alignment horizontal="right" vertical="center"/>
    </xf>
    <xf numFmtId="166" fontId="50" fillId="6" borderId="55" xfId="3" applyNumberFormat="1" applyFont="1" applyFill="1" applyBorder="1" applyAlignment="1">
      <alignment horizontal="right" vertical="center"/>
    </xf>
    <xf numFmtId="166" fontId="50" fillId="3" borderId="86" xfId="3" applyNumberFormat="1" applyFont="1" applyFill="1" applyBorder="1" applyAlignment="1">
      <alignment horizontal="right" vertical="center"/>
    </xf>
    <xf numFmtId="49" fontId="67" fillId="3" borderId="49" xfId="3" applyNumberFormat="1" applyFont="1" applyFill="1" applyBorder="1" applyAlignment="1">
      <alignment horizontal="right" vertical="center" wrapText="1"/>
    </xf>
    <xf numFmtId="0" fontId="50" fillId="3" borderId="50" xfId="3" applyFont="1" applyFill="1" applyBorder="1" applyAlignment="1">
      <alignment horizontal="right" vertical="center" wrapText="1"/>
    </xf>
    <xf numFmtId="166" fontId="50" fillId="3" borderId="49" xfId="3" applyNumberFormat="1" applyFont="1" applyFill="1" applyBorder="1" applyAlignment="1">
      <alignment horizontal="right" vertical="center"/>
    </xf>
    <xf numFmtId="166" fontId="50" fillId="3" borderId="52" xfId="3" applyNumberFormat="1" applyFont="1" applyFill="1" applyBorder="1" applyAlignment="1">
      <alignment horizontal="right" vertical="center"/>
    </xf>
    <xf numFmtId="166" fontId="50" fillId="3" borderId="50" xfId="3" applyNumberFormat="1" applyFont="1" applyFill="1" applyBorder="1" applyAlignment="1">
      <alignment horizontal="right" vertical="center"/>
    </xf>
    <xf numFmtId="166" fontId="50" fillId="6" borderId="87" xfId="3" applyNumberFormat="1" applyFont="1" applyFill="1" applyBorder="1" applyAlignment="1">
      <alignment horizontal="right" vertical="center"/>
    </xf>
    <xf numFmtId="166" fontId="50" fillId="3" borderId="88" xfId="3" applyNumberFormat="1" applyFont="1" applyFill="1" applyBorder="1" applyAlignment="1">
      <alignment horizontal="right" vertical="center"/>
    </xf>
    <xf numFmtId="0" fontId="51" fillId="3" borderId="87" xfId="3" applyFont="1" applyFill="1" applyBorder="1" applyAlignment="1">
      <alignment horizontal="right" vertical="center" wrapText="1"/>
    </xf>
    <xf numFmtId="3" fontId="50" fillId="3" borderId="50" xfId="3" applyNumberFormat="1" applyFont="1" applyFill="1" applyBorder="1" applyAlignment="1">
      <alignment horizontal="right" vertical="center" wrapText="1"/>
    </xf>
    <xf numFmtId="49" fontId="12" fillId="11" borderId="1" xfId="1" applyNumberFormat="1" applyFont="1" applyFill="1" applyBorder="1" applyAlignment="1">
      <alignment horizontal="left" vertical="center"/>
    </xf>
    <xf numFmtId="49" fontId="76" fillId="8" borderId="89" xfId="0" applyNumberFormat="1" applyFont="1" applyFill="1" applyBorder="1" applyAlignment="1">
      <alignment horizontal="left" vertical="center"/>
    </xf>
    <xf numFmtId="49" fontId="76" fillId="8" borderId="90" xfId="0" applyNumberFormat="1" applyFont="1" applyFill="1" applyBorder="1" applyAlignment="1">
      <alignment horizontal="left" vertical="center"/>
    </xf>
    <xf numFmtId="49" fontId="76" fillId="8" borderId="91" xfId="0" applyNumberFormat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38" fillId="3" borderId="38" xfId="2" applyFont="1" applyFill="1" applyBorder="1" applyAlignment="1">
      <alignment horizontal="left" vertical="center"/>
    </xf>
    <xf numFmtId="0" fontId="38" fillId="3" borderId="40" xfId="2" applyFont="1" applyFill="1" applyBorder="1" applyAlignment="1">
      <alignment horizontal="left" vertical="center"/>
    </xf>
    <xf numFmtId="0" fontId="44" fillId="0" borderId="0" xfId="2" applyFont="1" applyBorder="1" applyAlignment="1">
      <alignment horizontal="left" vertical="center"/>
    </xf>
    <xf numFmtId="0" fontId="26" fillId="3" borderId="26" xfId="2" applyFont="1" applyFill="1" applyBorder="1" applyAlignment="1">
      <alignment horizontal="justify" vertical="center"/>
    </xf>
    <xf numFmtId="0" fontId="35" fillId="4" borderId="27" xfId="2" applyFont="1" applyFill="1" applyBorder="1" applyAlignment="1">
      <alignment horizontal="left" vertical="center" wrapText="1"/>
    </xf>
    <xf numFmtId="0" fontId="38" fillId="3" borderId="29" xfId="2" applyFont="1" applyFill="1" applyBorder="1" applyAlignment="1">
      <alignment horizontal="left" vertical="center" wrapText="1"/>
    </xf>
    <xf numFmtId="0" fontId="38" fillId="3" borderId="31" xfId="2" applyFont="1" applyFill="1" applyBorder="1" applyAlignment="1">
      <alignment horizontal="left" vertical="center" wrapText="1"/>
    </xf>
    <xf numFmtId="0" fontId="38" fillId="4" borderId="27" xfId="2" applyFont="1" applyFill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92" xfId="2" applyFont="1" applyBorder="1" applyAlignment="1">
      <alignment horizontal="left" vertical="center"/>
    </xf>
    <xf numFmtId="0" fontId="26" fillId="0" borderId="26" xfId="2" applyFont="1" applyBorder="1" applyAlignment="1">
      <alignment horizontal="justify" vertical="center"/>
    </xf>
    <xf numFmtId="0" fontId="23" fillId="0" borderId="0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0" fontId="38" fillId="4" borderId="27" xfId="2" applyFont="1" applyFill="1" applyBorder="1" applyAlignment="1">
      <alignment horizontal="left" vertical="center" wrapText="1"/>
    </xf>
    <xf numFmtId="0" fontId="29" fillId="3" borderId="0" xfId="2" applyFont="1" applyFill="1" applyBorder="1" applyAlignment="1">
      <alignment horizontal="justify" vertical="center"/>
    </xf>
    <xf numFmtId="0" fontId="26" fillId="3" borderId="0" xfId="2" applyFont="1" applyFill="1" applyBorder="1" applyAlignment="1">
      <alignment horizontal="justify" vertical="center"/>
    </xf>
    <xf numFmtId="164" fontId="18" fillId="0" borderId="0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horizontal="justify" vertical="center"/>
    </xf>
    <xf numFmtId="0" fontId="23" fillId="3" borderId="0" xfId="2" applyFont="1" applyFill="1" applyBorder="1" applyAlignment="1">
      <alignment horizontal="justify" vertical="center"/>
    </xf>
    <xf numFmtId="0" fontId="51" fillId="5" borderId="53" xfId="3" applyFont="1" applyFill="1" applyBorder="1" applyAlignment="1">
      <alignment horizontal="left" vertical="center" wrapText="1"/>
    </xf>
    <xf numFmtId="0" fontId="56" fillId="0" borderId="75" xfId="3" applyFont="1" applyBorder="1" applyAlignment="1">
      <alignment horizontal="left" vertical="center"/>
    </xf>
    <xf numFmtId="0" fontId="51" fillId="3" borderId="97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100" xfId="3" applyFont="1" applyFill="1" applyBorder="1" applyAlignment="1">
      <alignment horizontal="right" vertical="center" wrapText="1"/>
    </xf>
    <xf numFmtId="0" fontId="51" fillId="3" borderId="93" xfId="3" applyFont="1" applyFill="1" applyBorder="1" applyAlignment="1">
      <alignment horizontal="right" vertical="center" wrapText="1"/>
    </xf>
    <xf numFmtId="0" fontId="72" fillId="3" borderId="73" xfId="3" applyFont="1" applyFill="1" applyBorder="1" applyAlignment="1">
      <alignment horizontal="right" vertical="center" wrapText="1"/>
    </xf>
    <xf numFmtId="0" fontId="72" fillId="3" borderId="72" xfId="3" applyFont="1" applyFill="1" applyBorder="1" applyAlignment="1">
      <alignment horizontal="right" vertical="center" wrapText="1"/>
    </xf>
    <xf numFmtId="0" fontId="51" fillId="3" borderId="73" xfId="3" applyFont="1" applyFill="1" applyBorder="1" applyAlignment="1">
      <alignment horizontal="left" vertical="center"/>
    </xf>
    <xf numFmtId="0" fontId="51" fillId="3" borderId="94" xfId="3" applyFont="1" applyFill="1" applyBorder="1" applyAlignment="1">
      <alignment horizontal="left" vertical="center"/>
    </xf>
    <xf numFmtId="0" fontId="51" fillId="3" borderId="87" xfId="3" applyFont="1" applyFill="1" applyBorder="1" applyAlignment="1">
      <alignment horizontal="left" vertical="center"/>
    </xf>
    <xf numFmtId="0" fontId="51" fillId="3" borderId="52" xfId="3" applyFont="1" applyFill="1" applyBorder="1" applyAlignment="1">
      <alignment horizontal="left" vertical="center"/>
    </xf>
    <xf numFmtId="0" fontId="51" fillId="3" borderId="95" xfId="3" applyFont="1" applyFill="1" applyBorder="1" applyAlignment="1">
      <alignment horizontal="right" vertical="center" wrapText="1"/>
    </xf>
    <xf numFmtId="0" fontId="51" fillId="7" borderId="96" xfId="3" applyFont="1" applyFill="1" applyBorder="1" applyAlignment="1">
      <alignment vertical="center"/>
    </xf>
    <xf numFmtId="0" fontId="51" fillId="7" borderId="61" xfId="3" applyFont="1" applyFill="1" applyBorder="1" applyAlignment="1">
      <alignment vertical="center"/>
    </xf>
    <xf numFmtId="0" fontId="51" fillId="5" borderId="81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51" fillId="5" borderId="53" xfId="3" applyFont="1" applyFill="1" applyBorder="1" applyAlignment="1">
      <alignment horizontal="center" vertical="center" wrapText="1"/>
    </xf>
    <xf numFmtId="0" fontId="51" fillId="5" borderId="49" xfId="3" applyFont="1" applyFill="1" applyBorder="1" applyAlignment="1">
      <alignment horizontal="center" vertical="center" wrapText="1"/>
    </xf>
    <xf numFmtId="0" fontId="51" fillId="5" borderId="99" xfId="3" applyFont="1" applyFill="1" applyBorder="1" applyAlignment="1">
      <alignment horizontal="center" vertical="center" wrapText="1"/>
    </xf>
    <xf numFmtId="166" fontId="54" fillId="0" borderId="53" xfId="3" applyNumberFormat="1" applyFont="1" applyBorder="1" applyAlignment="1">
      <alignment horizontal="center" vertical="center"/>
    </xf>
    <xf numFmtId="0" fontId="48" fillId="0" borderId="0" xfId="3" applyFont="1" applyBorder="1" applyAlignment="1">
      <alignment horizontal="right" vertical="center"/>
    </xf>
    <xf numFmtId="0" fontId="49" fillId="0" borderId="0" xfId="3" applyFont="1" applyBorder="1" applyAlignment="1">
      <alignment horizontal="left" vertical="center"/>
    </xf>
    <xf numFmtId="0" fontId="61" fillId="0" borderId="0" xfId="3" applyFont="1" applyBorder="1" applyAlignment="1">
      <alignment vertical="center"/>
    </xf>
    <xf numFmtId="0" fontId="59" fillId="0" borderId="101" xfId="3" applyFont="1" applyBorder="1" applyAlignment="1">
      <alignment vertical="center"/>
    </xf>
    <xf numFmtId="0" fontId="60" fillId="0" borderId="102" xfId="3" applyFont="1" applyBorder="1" applyAlignment="1">
      <alignment horizontal="center" vertical="center"/>
    </xf>
    <xf numFmtId="0" fontId="66" fillId="5" borderId="42" xfId="3" applyFont="1" applyFill="1" applyBorder="1" applyAlignment="1">
      <alignment horizontal="center" vertical="center" textRotation="90" wrapText="1"/>
    </xf>
    <xf numFmtId="0" fontId="66" fillId="5" borderId="103" xfId="3" applyFont="1" applyFill="1" applyBorder="1" applyAlignment="1">
      <alignment horizontal="center" vertical="center" wrapText="1"/>
    </xf>
    <xf numFmtId="0" fontId="50" fillId="5" borderId="103" xfId="3" applyFont="1" applyFill="1" applyBorder="1" applyAlignment="1">
      <alignment horizontal="center" vertical="center" textRotation="90" wrapText="1"/>
    </xf>
    <xf numFmtId="0" fontId="61" fillId="5" borderId="103" xfId="3" applyFont="1" applyFill="1" applyBorder="1" applyAlignment="1">
      <alignment horizontal="center" vertical="center" textRotation="90" wrapText="1"/>
    </xf>
    <xf numFmtId="0" fontId="61" fillId="5" borderId="103" xfId="3" applyFont="1" applyFill="1" applyBorder="1" applyAlignment="1">
      <alignment horizontal="center" vertical="center" wrapText="1"/>
    </xf>
    <xf numFmtId="0" fontId="63" fillId="3" borderId="61" xfId="3" applyFont="1" applyFill="1" applyBorder="1" applyAlignment="1">
      <alignment horizontal="left" vertical="center"/>
    </xf>
    <xf numFmtId="0" fontId="61" fillId="5" borderId="98" xfId="3" applyFont="1" applyFill="1" applyBorder="1" applyAlignment="1">
      <alignment horizontal="center" vertical="center" wrapText="1"/>
    </xf>
    <xf numFmtId="0" fontId="54" fillId="0" borderId="97" xfId="3" applyFont="1" applyBorder="1" applyAlignment="1">
      <alignment horizontal="center" vertical="center" wrapText="1"/>
    </xf>
    <xf numFmtId="0" fontId="55" fillId="0" borderId="50" xfId="3" applyFont="1" applyBorder="1" applyAlignment="1">
      <alignment horizontal="left" vertical="center" wrapText="1"/>
    </xf>
    <xf numFmtId="0" fontId="54" fillId="5" borderId="42" xfId="3" applyFont="1" applyFill="1" applyBorder="1" applyAlignment="1">
      <alignment horizontal="left" vertical="center" wrapText="1"/>
    </xf>
    <xf numFmtId="0" fontId="50" fillId="5" borderId="42" xfId="3" applyFont="1" applyFill="1" applyBorder="1" applyAlignment="1">
      <alignment horizontal="left" vertical="center" wrapText="1"/>
    </xf>
    <xf numFmtId="0" fontId="50" fillId="5" borderId="103" xfId="3" applyFont="1" applyFill="1" applyBorder="1" applyAlignment="1">
      <alignment horizontal="center" vertical="center" textRotation="94" wrapText="1"/>
    </xf>
    <xf numFmtId="0" fontId="50" fillId="5" borderId="103" xfId="3" applyFont="1" applyFill="1" applyBorder="1" applyAlignment="1">
      <alignment horizontal="center" vertical="center" wrapText="1"/>
    </xf>
    <xf numFmtId="0" fontId="52" fillId="5" borderId="43" xfId="3" applyFont="1" applyFill="1" applyBorder="1" applyAlignment="1">
      <alignment horizontal="center" vertical="center" wrapText="1"/>
    </xf>
    <xf numFmtId="0" fontId="54" fillId="0" borderId="93" xfId="3" applyFont="1" applyBorder="1" applyAlignment="1">
      <alignment horizontal="center" vertical="center" wrapText="1"/>
    </xf>
    <xf numFmtId="0" fontId="55" fillId="0" borderId="104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workbookViewId="0">
      <selection activeCell="Q26" sqref="Q26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5" width="16.140625" style="6" customWidth="1"/>
    <col min="16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120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49428</v>
      </c>
      <c r="M6" s="28">
        <v>0</v>
      </c>
      <c r="N6" s="29" t="s">
        <v>150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36888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9220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3320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10572</v>
      </c>
      <c r="M10" s="46"/>
      <c r="N10" s="47" t="s">
        <v>151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7888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1972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712</v>
      </c>
      <c r="N13" s="32" t="s">
        <v>25</v>
      </c>
    </row>
    <row r="14" spans="1:14" s="60" customFormat="1" ht="14.1" customHeight="1" thickBot="1" x14ac:dyDescent="0.25">
      <c r="A14" s="309" t="s">
        <v>29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58">
        <f>SUM(L6:L13)</f>
        <v>60000</v>
      </c>
      <c r="M14" s="58">
        <f>SUM(M6:M13)</f>
        <v>60000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121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152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153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309" t="s">
        <v>29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58">
        <f>SUM(L18:L25)</f>
        <v>15000</v>
      </c>
      <c r="M26" s="58">
        <f>SUM(M18:M25)</f>
        <v>15000</v>
      </c>
      <c r="N26" s="59"/>
    </row>
    <row r="27" spans="1:14" ht="9.9499999999999993" customHeight="1" x14ac:dyDescent="0.25">
      <c r="A27" s="61"/>
      <c r="B27" s="8"/>
      <c r="C27" s="8"/>
      <c r="D27" s="8"/>
    </row>
    <row r="28" spans="1:14" s="244" customFormat="1" ht="14.1" customHeight="1" thickBot="1" x14ac:dyDescent="0.25">
      <c r="A28" s="245" t="s">
        <v>159</v>
      </c>
      <c r="B28" s="246"/>
      <c r="C28" s="246"/>
      <c r="D28" s="246"/>
      <c r="E28" s="246"/>
      <c r="F28" s="246"/>
      <c r="G28" s="247"/>
      <c r="H28" s="247"/>
      <c r="I28" s="247"/>
      <c r="J28" s="247"/>
      <c r="K28" s="247"/>
      <c r="L28" s="248"/>
      <c r="M28" s="248"/>
      <c r="N28" s="249"/>
    </row>
    <row r="29" spans="1:14" s="244" customFormat="1" ht="14.1" customHeight="1" thickBot="1" x14ac:dyDescent="0.25">
      <c r="A29" s="218" t="s">
        <v>1</v>
      </c>
      <c r="B29" s="219" t="s">
        <v>2</v>
      </c>
      <c r="C29" s="219" t="s">
        <v>3</v>
      </c>
      <c r="D29" s="219" t="s">
        <v>4</v>
      </c>
      <c r="E29" s="219" t="s">
        <v>5</v>
      </c>
      <c r="F29" s="220" t="s">
        <v>6</v>
      </c>
      <c r="G29" s="221" t="s">
        <v>7</v>
      </c>
      <c r="H29" s="221" t="s">
        <v>8</v>
      </c>
      <c r="I29" s="221" t="s">
        <v>9</v>
      </c>
      <c r="J29" s="221" t="s">
        <v>10</v>
      </c>
      <c r="K29" s="221" t="s">
        <v>11</v>
      </c>
      <c r="L29" s="222" t="s">
        <v>12</v>
      </c>
      <c r="M29" s="222" t="s">
        <v>13</v>
      </c>
      <c r="N29" s="223" t="s">
        <v>14</v>
      </c>
    </row>
    <row r="30" spans="1:14" s="244" customFormat="1" ht="14.1" customHeight="1" x14ac:dyDescent="0.2">
      <c r="A30" s="250" t="s">
        <v>15</v>
      </c>
      <c r="B30" s="251" t="s">
        <v>15</v>
      </c>
      <c r="C30" s="224"/>
      <c r="D30" s="224">
        <v>231</v>
      </c>
      <c r="E30" s="224"/>
      <c r="F30" s="225" t="s">
        <v>16</v>
      </c>
      <c r="G30" s="226" t="s">
        <v>154</v>
      </c>
      <c r="H30" s="226" t="s">
        <v>28</v>
      </c>
      <c r="I30" s="226" t="s">
        <v>28</v>
      </c>
      <c r="J30" s="226" t="s">
        <v>28</v>
      </c>
      <c r="K30" s="226" t="s">
        <v>155</v>
      </c>
      <c r="L30" s="227">
        <v>100000</v>
      </c>
      <c r="M30" s="227">
        <v>0</v>
      </c>
      <c r="N30" s="228" t="s">
        <v>156</v>
      </c>
    </row>
    <row r="31" spans="1:14" s="244" customFormat="1" ht="14.1" customHeight="1" thickBot="1" x14ac:dyDescent="0.25">
      <c r="A31" s="252" t="s">
        <v>15</v>
      </c>
      <c r="B31" s="253" t="s">
        <v>15</v>
      </c>
      <c r="C31" s="254"/>
      <c r="D31" s="254">
        <v>231</v>
      </c>
      <c r="E31" s="224"/>
      <c r="F31" s="255" t="s">
        <v>124</v>
      </c>
      <c r="G31" s="226" t="s">
        <v>157</v>
      </c>
      <c r="H31" s="256" t="s">
        <v>28</v>
      </c>
      <c r="I31" s="256" t="s">
        <v>155</v>
      </c>
      <c r="J31" s="256" t="s">
        <v>28</v>
      </c>
      <c r="K31" s="256" t="s">
        <v>155</v>
      </c>
      <c r="L31" s="257">
        <v>0</v>
      </c>
      <c r="M31" s="227">
        <v>100000</v>
      </c>
      <c r="N31" s="228" t="s">
        <v>158</v>
      </c>
    </row>
    <row r="32" spans="1:14" s="244" customFormat="1" ht="14.1" customHeight="1" thickBot="1" x14ac:dyDescent="0.25">
      <c r="A32" s="306" t="s">
        <v>29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8"/>
      <c r="L32" s="258">
        <f>SUM(L30:L31)</f>
        <v>100000</v>
      </c>
      <c r="M32" s="258">
        <f>SUM(M30:M31)</f>
        <v>100000</v>
      </c>
      <c r="N32" s="259"/>
    </row>
    <row r="33" spans="1:15" s="244" customFormat="1" ht="14.1" customHeigh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2"/>
      <c r="M33" s="242"/>
      <c r="N33" s="243"/>
    </row>
    <row r="34" spans="1:15" s="244" customFormat="1" ht="14.1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2"/>
      <c r="M34" s="242"/>
      <c r="N34" s="243"/>
    </row>
    <row r="35" spans="1:15" s="244" customFormat="1" ht="14.1" customHeight="1" x14ac:dyDescent="0.2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2"/>
      <c r="M35" s="242"/>
      <c r="N35" s="243"/>
    </row>
    <row r="36" spans="1:15" s="244" customFormat="1" ht="14.1" customHeight="1" x14ac:dyDescent="0.2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2"/>
      <c r="M36" s="242"/>
      <c r="N36" s="243"/>
    </row>
    <row r="37" spans="1:15" ht="21.75" thickBot="1" x14ac:dyDescent="0.3">
      <c r="A37" s="7" t="s">
        <v>144</v>
      </c>
      <c r="B37" s="8"/>
      <c r="C37" s="8"/>
      <c r="D37" s="8"/>
    </row>
    <row r="38" spans="1:15" s="68" customFormat="1" ht="15.75" thickBot="1" x14ac:dyDescent="0.3">
      <c r="A38" s="15" t="s">
        <v>1</v>
      </c>
      <c r="B38" s="16" t="s">
        <v>2</v>
      </c>
      <c r="C38" s="63" t="s">
        <v>3</v>
      </c>
      <c r="D38" s="63" t="s">
        <v>4</v>
      </c>
      <c r="E38" s="63" t="s">
        <v>5</v>
      </c>
      <c r="F38" s="64" t="s">
        <v>6</v>
      </c>
      <c r="G38" s="65" t="s">
        <v>7</v>
      </c>
      <c r="H38" s="65" t="s">
        <v>8</v>
      </c>
      <c r="I38" s="65" t="s">
        <v>9</v>
      </c>
      <c r="J38" s="65" t="s">
        <v>10</v>
      </c>
      <c r="K38" s="65" t="s">
        <v>11</v>
      </c>
      <c r="L38" s="66" t="s">
        <v>12</v>
      </c>
      <c r="M38" s="66" t="s">
        <v>13</v>
      </c>
      <c r="N38" s="67" t="s">
        <v>14</v>
      </c>
    </row>
    <row r="39" spans="1:15" ht="14.1" customHeight="1" x14ac:dyDescent="0.25">
      <c r="A39" s="272" t="s">
        <v>15</v>
      </c>
      <c r="B39" s="273" t="s">
        <v>15</v>
      </c>
      <c r="C39" s="274"/>
      <c r="D39" s="274" t="s">
        <v>27</v>
      </c>
      <c r="E39" s="274"/>
      <c r="F39" s="275" t="s">
        <v>33</v>
      </c>
      <c r="G39" s="276" t="s">
        <v>34</v>
      </c>
      <c r="H39" s="276" t="s">
        <v>28</v>
      </c>
      <c r="I39" s="276" t="s">
        <v>28</v>
      </c>
      <c r="J39" s="276" t="s">
        <v>28</v>
      </c>
      <c r="K39" s="276" t="s">
        <v>28</v>
      </c>
      <c r="L39" s="277">
        <v>0</v>
      </c>
      <c r="M39" s="278">
        <v>-852217.95</v>
      </c>
      <c r="N39" s="279" t="s">
        <v>35</v>
      </c>
    </row>
    <row r="40" spans="1:15" ht="14.1" customHeight="1" x14ac:dyDescent="0.25">
      <c r="A40" s="260" t="s">
        <v>15</v>
      </c>
      <c r="B40" s="261" t="s">
        <v>15</v>
      </c>
      <c r="C40" s="262"/>
      <c r="D40" s="262" t="s">
        <v>27</v>
      </c>
      <c r="E40" s="263"/>
      <c r="F40" s="234" t="s">
        <v>33</v>
      </c>
      <c r="G40" s="235" t="s">
        <v>36</v>
      </c>
      <c r="H40" s="235" t="s">
        <v>28</v>
      </c>
      <c r="I40" s="235" t="s">
        <v>28</v>
      </c>
      <c r="J40" s="235" t="s">
        <v>28</v>
      </c>
      <c r="K40" s="235" t="s">
        <v>28</v>
      </c>
      <c r="L40" s="236">
        <v>0</v>
      </c>
      <c r="M40" s="264">
        <v>-60000</v>
      </c>
      <c r="N40" s="265" t="s">
        <v>37</v>
      </c>
      <c r="O40" s="271"/>
    </row>
    <row r="41" spans="1:15" ht="14.1" customHeight="1" x14ac:dyDescent="0.25">
      <c r="A41" s="260" t="s">
        <v>15</v>
      </c>
      <c r="B41" s="261" t="s">
        <v>15</v>
      </c>
      <c r="C41" s="262"/>
      <c r="D41" s="262" t="s">
        <v>27</v>
      </c>
      <c r="E41" s="263"/>
      <c r="F41" s="234" t="s">
        <v>194</v>
      </c>
      <c r="G41" s="235" t="s">
        <v>160</v>
      </c>
      <c r="H41" s="235" t="s">
        <v>28</v>
      </c>
      <c r="I41" s="235" t="s">
        <v>28</v>
      </c>
      <c r="J41" s="235" t="s">
        <v>28</v>
      </c>
      <c r="K41" s="235" t="s">
        <v>28</v>
      </c>
      <c r="L41" s="236">
        <v>0</v>
      </c>
      <c r="M41" s="264">
        <v>12338</v>
      </c>
      <c r="N41" s="265" t="s">
        <v>161</v>
      </c>
    </row>
    <row r="42" spans="1:15" ht="14.1" customHeight="1" x14ac:dyDescent="0.25">
      <c r="A42" s="280" t="s">
        <v>15</v>
      </c>
      <c r="B42" s="281" t="s">
        <v>15</v>
      </c>
      <c r="C42" s="262"/>
      <c r="D42" s="262" t="s">
        <v>27</v>
      </c>
      <c r="E42" s="262"/>
      <c r="F42" s="282" t="s">
        <v>38</v>
      </c>
      <c r="G42" s="283" t="s">
        <v>122</v>
      </c>
      <c r="H42" s="284" t="s">
        <v>28</v>
      </c>
      <c r="I42" s="284" t="s">
        <v>28</v>
      </c>
      <c r="J42" s="284" t="s">
        <v>28</v>
      </c>
      <c r="K42" s="284" t="s">
        <v>28</v>
      </c>
      <c r="L42" s="285">
        <v>0</v>
      </c>
      <c r="M42" s="266">
        <v>3589.95</v>
      </c>
      <c r="N42" s="267" t="s">
        <v>162</v>
      </c>
    </row>
    <row r="43" spans="1:15" ht="14.1" customHeight="1" x14ac:dyDescent="0.25">
      <c r="A43" s="260" t="s">
        <v>15</v>
      </c>
      <c r="B43" s="261" t="s">
        <v>15</v>
      </c>
      <c r="C43" s="262"/>
      <c r="D43" s="262" t="s">
        <v>27</v>
      </c>
      <c r="E43" s="262"/>
      <c r="F43" s="282" t="s">
        <v>38</v>
      </c>
      <c r="G43" s="283" t="s">
        <v>39</v>
      </c>
      <c r="H43" s="284" t="s">
        <v>28</v>
      </c>
      <c r="I43" s="284" t="s">
        <v>28</v>
      </c>
      <c r="J43" s="284" t="s">
        <v>28</v>
      </c>
      <c r="K43" s="284" t="s">
        <v>28</v>
      </c>
      <c r="L43" s="285">
        <v>0</v>
      </c>
      <c r="M43" s="266">
        <v>30000</v>
      </c>
      <c r="N43" s="267" t="s">
        <v>163</v>
      </c>
    </row>
    <row r="44" spans="1:15" ht="14.1" customHeight="1" x14ac:dyDescent="0.25">
      <c r="A44" s="280" t="s">
        <v>15</v>
      </c>
      <c r="B44" s="281" t="s">
        <v>15</v>
      </c>
      <c r="C44" s="262"/>
      <c r="D44" s="262" t="s">
        <v>27</v>
      </c>
      <c r="E44" s="262"/>
      <c r="F44" s="282" t="s">
        <v>38</v>
      </c>
      <c r="G44" s="283" t="s">
        <v>123</v>
      </c>
      <c r="H44" s="284" t="s">
        <v>28</v>
      </c>
      <c r="I44" s="284" t="s">
        <v>28</v>
      </c>
      <c r="J44" s="284" t="s">
        <v>28</v>
      </c>
      <c r="K44" s="284" t="s">
        <v>28</v>
      </c>
      <c r="L44" s="285">
        <v>0</v>
      </c>
      <c r="M44" s="266">
        <v>2000</v>
      </c>
      <c r="N44" s="267" t="s">
        <v>164</v>
      </c>
    </row>
    <row r="45" spans="1:15" ht="14.1" customHeight="1" x14ac:dyDescent="0.25">
      <c r="A45" s="280" t="s">
        <v>15</v>
      </c>
      <c r="B45" s="281" t="s">
        <v>15</v>
      </c>
      <c r="C45" s="262"/>
      <c r="D45" s="262" t="s">
        <v>27</v>
      </c>
      <c r="E45" s="262"/>
      <c r="F45" s="282" t="s">
        <v>137</v>
      </c>
      <c r="G45" s="283" t="s">
        <v>165</v>
      </c>
      <c r="H45" s="284" t="s">
        <v>28</v>
      </c>
      <c r="I45" s="284" t="s">
        <v>28</v>
      </c>
      <c r="J45" s="284" t="s">
        <v>28</v>
      </c>
      <c r="K45" s="284" t="s">
        <v>28</v>
      </c>
      <c r="L45" s="285">
        <v>0</v>
      </c>
      <c r="M45" s="266">
        <v>500</v>
      </c>
      <c r="N45" s="267" t="s">
        <v>166</v>
      </c>
    </row>
    <row r="46" spans="1:15" ht="14.1" customHeight="1" x14ac:dyDescent="0.25">
      <c r="A46" s="260" t="s">
        <v>15</v>
      </c>
      <c r="B46" s="261" t="s">
        <v>15</v>
      </c>
      <c r="C46" s="262"/>
      <c r="D46" s="262" t="s">
        <v>27</v>
      </c>
      <c r="E46" s="262"/>
      <c r="F46" s="282" t="s">
        <v>138</v>
      </c>
      <c r="G46" s="283" t="s">
        <v>167</v>
      </c>
      <c r="H46" s="284" t="s">
        <v>28</v>
      </c>
      <c r="I46" s="284" t="s">
        <v>28</v>
      </c>
      <c r="J46" s="284" t="s">
        <v>28</v>
      </c>
      <c r="K46" s="284" t="s">
        <v>28</v>
      </c>
      <c r="L46" s="285">
        <v>0</v>
      </c>
      <c r="M46" s="266">
        <v>100</v>
      </c>
      <c r="N46" s="267" t="s">
        <v>168</v>
      </c>
    </row>
    <row r="47" spans="1:15" ht="14.1" customHeight="1" x14ac:dyDescent="0.25">
      <c r="A47" s="280" t="s">
        <v>15</v>
      </c>
      <c r="B47" s="281" t="s">
        <v>15</v>
      </c>
      <c r="C47" s="262"/>
      <c r="D47" s="262" t="s">
        <v>27</v>
      </c>
      <c r="E47" s="262"/>
      <c r="F47" s="282" t="s">
        <v>138</v>
      </c>
      <c r="G47" s="283" t="s">
        <v>31</v>
      </c>
      <c r="H47" s="284" t="s">
        <v>28</v>
      </c>
      <c r="I47" s="284" t="s">
        <v>28</v>
      </c>
      <c r="J47" s="284" t="s">
        <v>28</v>
      </c>
      <c r="K47" s="284" t="s">
        <v>28</v>
      </c>
      <c r="L47" s="285">
        <v>0</v>
      </c>
      <c r="M47" s="266">
        <v>4000</v>
      </c>
      <c r="N47" s="267" t="s">
        <v>169</v>
      </c>
    </row>
    <row r="48" spans="1:15" ht="14.1" customHeight="1" x14ac:dyDescent="0.25">
      <c r="A48" s="280" t="s">
        <v>15</v>
      </c>
      <c r="B48" s="281" t="s">
        <v>15</v>
      </c>
      <c r="C48" s="262"/>
      <c r="D48" s="262" t="s">
        <v>27</v>
      </c>
      <c r="E48" s="262"/>
      <c r="F48" s="282" t="s">
        <v>124</v>
      </c>
      <c r="G48" s="283" t="s">
        <v>157</v>
      </c>
      <c r="H48" s="284" t="s">
        <v>28</v>
      </c>
      <c r="I48" s="284" t="s">
        <v>28</v>
      </c>
      <c r="J48" s="284" t="s">
        <v>28</v>
      </c>
      <c r="K48" s="284" t="s">
        <v>28</v>
      </c>
      <c r="L48" s="285">
        <v>0</v>
      </c>
      <c r="M48" s="266">
        <v>80000</v>
      </c>
      <c r="N48" s="267" t="s">
        <v>170</v>
      </c>
    </row>
    <row r="49" spans="1:14" ht="14.1" customHeight="1" x14ac:dyDescent="0.25">
      <c r="A49" s="260" t="s">
        <v>15</v>
      </c>
      <c r="B49" s="261" t="s">
        <v>15</v>
      </c>
      <c r="C49" s="262"/>
      <c r="D49" s="262" t="s">
        <v>27</v>
      </c>
      <c r="E49" s="262"/>
      <c r="F49" s="282" t="s">
        <v>124</v>
      </c>
      <c r="G49" s="283" t="s">
        <v>32</v>
      </c>
      <c r="H49" s="284" t="s">
        <v>28</v>
      </c>
      <c r="I49" s="284" t="s">
        <v>28</v>
      </c>
      <c r="J49" s="284" t="s">
        <v>28</v>
      </c>
      <c r="K49" s="284" t="s">
        <v>28</v>
      </c>
      <c r="L49" s="285">
        <v>0</v>
      </c>
      <c r="M49" s="266">
        <v>2000</v>
      </c>
      <c r="N49" s="267" t="s">
        <v>171</v>
      </c>
    </row>
    <row r="50" spans="1:14" ht="14.1" customHeight="1" x14ac:dyDescent="0.25">
      <c r="A50" s="280" t="s">
        <v>15</v>
      </c>
      <c r="B50" s="281" t="s">
        <v>15</v>
      </c>
      <c r="C50" s="262"/>
      <c r="D50" s="262" t="s">
        <v>27</v>
      </c>
      <c r="E50" s="262"/>
      <c r="F50" s="282" t="s">
        <v>172</v>
      </c>
      <c r="G50" s="283" t="s">
        <v>32</v>
      </c>
      <c r="H50" s="284" t="s">
        <v>28</v>
      </c>
      <c r="I50" s="284" t="s">
        <v>28</v>
      </c>
      <c r="J50" s="284" t="s">
        <v>28</v>
      </c>
      <c r="K50" s="284" t="s">
        <v>28</v>
      </c>
      <c r="L50" s="285">
        <v>0</v>
      </c>
      <c r="M50" s="266">
        <v>150000</v>
      </c>
      <c r="N50" s="267" t="s">
        <v>173</v>
      </c>
    </row>
    <row r="51" spans="1:14" ht="14.1" customHeight="1" x14ac:dyDescent="0.25">
      <c r="A51" s="260" t="s">
        <v>15</v>
      </c>
      <c r="B51" s="261" t="s">
        <v>15</v>
      </c>
      <c r="C51" s="262"/>
      <c r="D51" s="262" t="s">
        <v>27</v>
      </c>
      <c r="E51" s="262"/>
      <c r="F51" s="282" t="s">
        <v>40</v>
      </c>
      <c r="G51" s="283" t="s">
        <v>39</v>
      </c>
      <c r="H51" s="284" t="s">
        <v>28</v>
      </c>
      <c r="I51" s="284" t="s">
        <v>28</v>
      </c>
      <c r="J51" s="284" t="s">
        <v>28</v>
      </c>
      <c r="K51" s="284" t="s">
        <v>28</v>
      </c>
      <c r="L51" s="285">
        <v>0</v>
      </c>
      <c r="M51" s="266">
        <v>150000</v>
      </c>
      <c r="N51" s="267" t="s">
        <v>174</v>
      </c>
    </row>
    <row r="52" spans="1:14" ht="14.1" customHeight="1" x14ac:dyDescent="0.25">
      <c r="A52" s="280" t="s">
        <v>15</v>
      </c>
      <c r="B52" s="281" t="s">
        <v>15</v>
      </c>
      <c r="C52" s="262"/>
      <c r="D52" s="262" t="s">
        <v>27</v>
      </c>
      <c r="E52" s="262"/>
      <c r="F52" s="282" t="s">
        <v>40</v>
      </c>
      <c r="G52" s="283" t="s">
        <v>32</v>
      </c>
      <c r="H52" s="284" t="s">
        <v>28</v>
      </c>
      <c r="I52" s="284" t="s">
        <v>28</v>
      </c>
      <c r="J52" s="284" t="s">
        <v>28</v>
      </c>
      <c r="K52" s="284" t="s">
        <v>28</v>
      </c>
      <c r="L52" s="285">
        <v>0</v>
      </c>
      <c r="M52" s="266">
        <v>150000</v>
      </c>
      <c r="N52" s="267" t="s">
        <v>175</v>
      </c>
    </row>
    <row r="53" spans="1:14" ht="14.1" customHeight="1" x14ac:dyDescent="0.25">
      <c r="A53" s="260" t="s">
        <v>15</v>
      </c>
      <c r="B53" s="261" t="s">
        <v>15</v>
      </c>
      <c r="C53" s="262"/>
      <c r="D53" s="262" t="s">
        <v>27</v>
      </c>
      <c r="E53" s="262"/>
      <c r="F53" s="282" t="s">
        <v>125</v>
      </c>
      <c r="G53" s="283" t="s">
        <v>176</v>
      </c>
      <c r="H53" s="284" t="s">
        <v>28</v>
      </c>
      <c r="I53" s="284" t="s">
        <v>28</v>
      </c>
      <c r="J53" s="284" t="s">
        <v>28</v>
      </c>
      <c r="K53" s="284" t="s">
        <v>28</v>
      </c>
      <c r="L53" s="285">
        <v>0</v>
      </c>
      <c r="M53" s="266">
        <v>845</v>
      </c>
      <c r="N53" s="267" t="s">
        <v>177</v>
      </c>
    </row>
    <row r="54" spans="1:14" ht="14.1" customHeight="1" x14ac:dyDescent="0.25">
      <c r="A54" s="280" t="s">
        <v>15</v>
      </c>
      <c r="B54" s="281" t="s">
        <v>15</v>
      </c>
      <c r="C54" s="262"/>
      <c r="D54" s="262" t="s">
        <v>27</v>
      </c>
      <c r="E54" s="262"/>
      <c r="F54" s="282" t="s">
        <v>125</v>
      </c>
      <c r="G54" s="283" t="s">
        <v>34</v>
      </c>
      <c r="H54" s="284" t="s">
        <v>28</v>
      </c>
      <c r="I54" s="284" t="s">
        <v>28</v>
      </c>
      <c r="J54" s="284" t="s">
        <v>28</v>
      </c>
      <c r="K54" s="284" t="s">
        <v>28</v>
      </c>
      <c r="L54" s="285">
        <v>0</v>
      </c>
      <c r="M54" s="266">
        <v>50000</v>
      </c>
      <c r="N54" s="267" t="s">
        <v>178</v>
      </c>
    </row>
    <row r="55" spans="1:14" ht="14.1" customHeight="1" x14ac:dyDescent="0.25">
      <c r="A55" s="280" t="s">
        <v>15</v>
      </c>
      <c r="B55" s="281" t="s">
        <v>15</v>
      </c>
      <c r="C55" s="262"/>
      <c r="D55" s="262" t="s">
        <v>27</v>
      </c>
      <c r="E55" s="262"/>
      <c r="F55" s="282" t="s">
        <v>126</v>
      </c>
      <c r="G55" s="283" t="s">
        <v>39</v>
      </c>
      <c r="H55" s="284" t="s">
        <v>28</v>
      </c>
      <c r="I55" s="284" t="s">
        <v>28</v>
      </c>
      <c r="J55" s="284" t="s">
        <v>28</v>
      </c>
      <c r="K55" s="284" t="s">
        <v>28</v>
      </c>
      <c r="L55" s="285">
        <v>0</v>
      </c>
      <c r="M55" s="266">
        <v>100000</v>
      </c>
      <c r="N55" s="267" t="s">
        <v>179</v>
      </c>
    </row>
    <row r="56" spans="1:14" ht="14.1" customHeight="1" x14ac:dyDescent="0.25">
      <c r="A56" s="260" t="s">
        <v>15</v>
      </c>
      <c r="B56" s="261" t="s">
        <v>15</v>
      </c>
      <c r="C56" s="262"/>
      <c r="D56" s="262" t="s">
        <v>27</v>
      </c>
      <c r="E56" s="286"/>
      <c r="F56" s="287" t="s">
        <v>126</v>
      </c>
      <c r="G56" s="288" t="s">
        <v>176</v>
      </c>
      <c r="H56" s="284" t="s">
        <v>28</v>
      </c>
      <c r="I56" s="284" t="s">
        <v>28</v>
      </c>
      <c r="J56" s="284" t="s">
        <v>28</v>
      </c>
      <c r="K56" s="284" t="s">
        <v>28</v>
      </c>
      <c r="L56" s="285">
        <v>0</v>
      </c>
      <c r="M56" s="268">
        <v>845</v>
      </c>
      <c r="N56" s="265" t="s">
        <v>180</v>
      </c>
    </row>
    <row r="57" spans="1:14" ht="14.1" customHeight="1" x14ac:dyDescent="0.25">
      <c r="A57" s="260" t="s">
        <v>15</v>
      </c>
      <c r="B57" s="261" t="s">
        <v>15</v>
      </c>
      <c r="C57" s="262"/>
      <c r="D57" s="262" t="s">
        <v>27</v>
      </c>
      <c r="E57" s="286"/>
      <c r="F57" s="287" t="s">
        <v>126</v>
      </c>
      <c r="G57" s="288" t="s">
        <v>31</v>
      </c>
      <c r="H57" s="284" t="s">
        <v>28</v>
      </c>
      <c r="I57" s="284" t="s">
        <v>28</v>
      </c>
      <c r="J57" s="284" t="s">
        <v>28</v>
      </c>
      <c r="K57" s="284" t="s">
        <v>28</v>
      </c>
      <c r="L57" s="285">
        <v>0</v>
      </c>
      <c r="M57" s="268">
        <v>5000</v>
      </c>
      <c r="N57" s="265" t="s">
        <v>181</v>
      </c>
    </row>
    <row r="58" spans="1:14" ht="14.1" customHeight="1" x14ac:dyDescent="0.25">
      <c r="A58" s="280" t="s">
        <v>15</v>
      </c>
      <c r="B58" s="281" t="s">
        <v>15</v>
      </c>
      <c r="C58" s="262"/>
      <c r="D58" s="262" t="s">
        <v>27</v>
      </c>
      <c r="E58" s="286"/>
      <c r="F58" s="287" t="s">
        <v>126</v>
      </c>
      <c r="G58" s="288" t="s">
        <v>34</v>
      </c>
      <c r="H58" s="284" t="s">
        <v>28</v>
      </c>
      <c r="I58" s="284" t="s">
        <v>28</v>
      </c>
      <c r="J58" s="284" t="s">
        <v>28</v>
      </c>
      <c r="K58" s="284" t="s">
        <v>28</v>
      </c>
      <c r="L58" s="285">
        <v>0</v>
      </c>
      <c r="M58" s="268">
        <v>5000</v>
      </c>
      <c r="N58" s="265" t="s">
        <v>199</v>
      </c>
    </row>
    <row r="59" spans="1:14" ht="14.1" customHeight="1" x14ac:dyDescent="0.25">
      <c r="A59" s="260" t="s">
        <v>15</v>
      </c>
      <c r="B59" s="261" t="s">
        <v>15</v>
      </c>
      <c r="C59" s="262"/>
      <c r="D59" s="262" t="s">
        <v>27</v>
      </c>
      <c r="E59" s="286"/>
      <c r="F59" s="287" t="s">
        <v>195</v>
      </c>
      <c r="G59" s="288" t="s">
        <v>165</v>
      </c>
      <c r="H59" s="284" t="s">
        <v>28</v>
      </c>
      <c r="I59" s="284" t="s">
        <v>28</v>
      </c>
      <c r="J59" s="284" t="s">
        <v>28</v>
      </c>
      <c r="K59" s="284" t="s">
        <v>28</v>
      </c>
      <c r="L59" s="285">
        <v>0</v>
      </c>
      <c r="M59" s="268">
        <v>5000</v>
      </c>
      <c r="N59" s="265" t="s">
        <v>200</v>
      </c>
    </row>
    <row r="60" spans="1:14" ht="14.1" customHeight="1" x14ac:dyDescent="0.25">
      <c r="A60" s="260" t="s">
        <v>15</v>
      </c>
      <c r="B60" s="261" t="s">
        <v>15</v>
      </c>
      <c r="C60" s="262"/>
      <c r="D60" s="262" t="s">
        <v>27</v>
      </c>
      <c r="E60" s="286"/>
      <c r="F60" s="287" t="s">
        <v>195</v>
      </c>
      <c r="G60" s="288" t="s">
        <v>196</v>
      </c>
      <c r="H60" s="284" t="s">
        <v>28</v>
      </c>
      <c r="I60" s="284" t="s">
        <v>28</v>
      </c>
      <c r="J60" s="284" t="s">
        <v>28</v>
      </c>
      <c r="K60" s="284" t="s">
        <v>28</v>
      </c>
      <c r="L60" s="285">
        <v>0</v>
      </c>
      <c r="M60" s="268">
        <v>60000</v>
      </c>
      <c r="N60" s="265" t="s">
        <v>197</v>
      </c>
    </row>
    <row r="61" spans="1:14" ht="14.1" customHeight="1" x14ac:dyDescent="0.25">
      <c r="A61" s="280" t="s">
        <v>15</v>
      </c>
      <c r="B61" s="281" t="s">
        <v>15</v>
      </c>
      <c r="C61" s="262"/>
      <c r="D61" s="262" t="s">
        <v>27</v>
      </c>
      <c r="E61" s="286"/>
      <c r="F61" s="287" t="s">
        <v>30</v>
      </c>
      <c r="G61" s="288" t="s">
        <v>182</v>
      </c>
      <c r="H61" s="284" t="s">
        <v>28</v>
      </c>
      <c r="I61" s="284" t="s">
        <v>28</v>
      </c>
      <c r="J61" s="284" t="s">
        <v>28</v>
      </c>
      <c r="K61" s="284" t="s">
        <v>28</v>
      </c>
      <c r="L61" s="285">
        <v>0</v>
      </c>
      <c r="M61" s="268">
        <v>8000</v>
      </c>
      <c r="N61" s="265" t="s">
        <v>183</v>
      </c>
    </row>
    <row r="62" spans="1:14" ht="14.1" customHeight="1" x14ac:dyDescent="0.25">
      <c r="A62" s="75" t="s">
        <v>15</v>
      </c>
      <c r="B62" s="76" t="s">
        <v>15</v>
      </c>
      <c r="C62" s="72"/>
      <c r="D62" s="72" t="s">
        <v>27</v>
      </c>
      <c r="E62" s="71"/>
      <c r="F62" s="77" t="s">
        <v>30</v>
      </c>
      <c r="G62" s="78" t="s">
        <v>184</v>
      </c>
      <c r="H62" s="73" t="s">
        <v>28</v>
      </c>
      <c r="I62" s="73" t="s">
        <v>28</v>
      </c>
      <c r="J62" s="73" t="s">
        <v>28</v>
      </c>
      <c r="K62" s="73" t="s">
        <v>28</v>
      </c>
      <c r="L62" s="74">
        <v>0</v>
      </c>
      <c r="M62" s="268">
        <v>3000</v>
      </c>
      <c r="N62" s="265" t="s">
        <v>185</v>
      </c>
    </row>
    <row r="63" spans="1:14" ht="14.1" customHeight="1" x14ac:dyDescent="0.25">
      <c r="A63" s="69" t="s">
        <v>15</v>
      </c>
      <c r="B63" s="70" t="s">
        <v>15</v>
      </c>
      <c r="C63" s="72"/>
      <c r="D63" s="72" t="s">
        <v>27</v>
      </c>
      <c r="E63" s="71"/>
      <c r="F63" s="77" t="s">
        <v>30</v>
      </c>
      <c r="G63" s="78" t="s">
        <v>122</v>
      </c>
      <c r="H63" s="73" t="s">
        <v>28</v>
      </c>
      <c r="I63" s="73" t="s">
        <v>28</v>
      </c>
      <c r="J63" s="73" t="s">
        <v>28</v>
      </c>
      <c r="K63" s="73" t="s">
        <v>28</v>
      </c>
      <c r="L63" s="74">
        <v>0</v>
      </c>
      <c r="M63" s="268">
        <v>40000</v>
      </c>
      <c r="N63" s="265" t="s">
        <v>186</v>
      </c>
    </row>
    <row r="64" spans="1:14" ht="14.1" customHeight="1" x14ac:dyDescent="0.25">
      <c r="A64" s="69" t="s">
        <v>15</v>
      </c>
      <c r="B64" s="70" t="s">
        <v>15</v>
      </c>
      <c r="C64" s="72"/>
      <c r="D64" s="72" t="s">
        <v>27</v>
      </c>
      <c r="E64" s="71"/>
      <c r="F64" s="77" t="s">
        <v>30</v>
      </c>
      <c r="G64" s="78" t="s">
        <v>39</v>
      </c>
      <c r="H64" s="73" t="s">
        <v>28</v>
      </c>
      <c r="I64" s="73" t="s">
        <v>28</v>
      </c>
      <c r="J64" s="73" t="s">
        <v>28</v>
      </c>
      <c r="K64" s="73" t="s">
        <v>28</v>
      </c>
      <c r="L64" s="74">
        <v>0</v>
      </c>
      <c r="M64" s="268">
        <v>6000</v>
      </c>
      <c r="N64" s="265" t="s">
        <v>187</v>
      </c>
    </row>
    <row r="65" spans="1:14" ht="14.1" customHeight="1" x14ac:dyDescent="0.25">
      <c r="A65" s="75" t="s">
        <v>15</v>
      </c>
      <c r="B65" s="76" t="s">
        <v>15</v>
      </c>
      <c r="C65" s="72"/>
      <c r="D65" s="72" t="s">
        <v>27</v>
      </c>
      <c r="E65" s="71"/>
      <c r="F65" s="77" t="s">
        <v>30</v>
      </c>
      <c r="G65" s="78" t="s">
        <v>123</v>
      </c>
      <c r="H65" s="73" t="s">
        <v>28</v>
      </c>
      <c r="I65" s="73" t="s">
        <v>28</v>
      </c>
      <c r="J65" s="73" t="s">
        <v>28</v>
      </c>
      <c r="K65" s="73" t="s">
        <v>28</v>
      </c>
      <c r="L65" s="74">
        <v>0</v>
      </c>
      <c r="M65" s="268">
        <v>5000</v>
      </c>
      <c r="N65" s="265" t="s">
        <v>188</v>
      </c>
    </row>
    <row r="66" spans="1:14" ht="14.1" customHeight="1" x14ac:dyDescent="0.25">
      <c r="A66" s="75" t="s">
        <v>15</v>
      </c>
      <c r="B66" s="76" t="s">
        <v>15</v>
      </c>
      <c r="C66" s="72"/>
      <c r="D66" s="72" t="s">
        <v>27</v>
      </c>
      <c r="E66" s="71"/>
      <c r="F66" s="77" t="s">
        <v>30</v>
      </c>
      <c r="G66" s="78" t="s">
        <v>31</v>
      </c>
      <c r="H66" s="73" t="s">
        <v>28</v>
      </c>
      <c r="I66" s="73" t="s">
        <v>28</v>
      </c>
      <c r="J66" s="73" t="s">
        <v>28</v>
      </c>
      <c r="K66" s="73" t="s">
        <v>28</v>
      </c>
      <c r="L66" s="74">
        <v>0</v>
      </c>
      <c r="M66" s="268">
        <v>5000</v>
      </c>
      <c r="N66" s="265" t="s">
        <v>189</v>
      </c>
    </row>
    <row r="67" spans="1:14" ht="14.1" customHeight="1" x14ac:dyDescent="0.25">
      <c r="A67" s="75" t="s">
        <v>15</v>
      </c>
      <c r="B67" s="76" t="s">
        <v>15</v>
      </c>
      <c r="C67" s="72"/>
      <c r="D67" s="72" t="s">
        <v>27</v>
      </c>
      <c r="E67" s="71"/>
      <c r="F67" s="77" t="s">
        <v>139</v>
      </c>
      <c r="G67" s="78" t="s">
        <v>122</v>
      </c>
      <c r="H67" s="73" t="s">
        <v>28</v>
      </c>
      <c r="I67" s="73" t="s">
        <v>28</v>
      </c>
      <c r="J67" s="73" t="s">
        <v>28</v>
      </c>
      <c r="K67" s="73" t="s">
        <v>28</v>
      </c>
      <c r="L67" s="74">
        <v>0</v>
      </c>
      <c r="M67" s="268">
        <v>5000</v>
      </c>
      <c r="N67" s="265" t="s">
        <v>145</v>
      </c>
    </row>
    <row r="68" spans="1:14" ht="14.1" customHeight="1" x14ac:dyDescent="0.25">
      <c r="A68" s="69" t="s">
        <v>15</v>
      </c>
      <c r="B68" s="70" t="s">
        <v>15</v>
      </c>
      <c r="C68" s="72"/>
      <c r="D68" s="72" t="s">
        <v>27</v>
      </c>
      <c r="E68" s="71"/>
      <c r="F68" s="77" t="s">
        <v>139</v>
      </c>
      <c r="G68" s="78" t="s">
        <v>190</v>
      </c>
      <c r="H68" s="73" t="s">
        <v>28</v>
      </c>
      <c r="I68" s="73" t="s">
        <v>28</v>
      </c>
      <c r="J68" s="73" t="s">
        <v>28</v>
      </c>
      <c r="K68" s="73" t="s">
        <v>28</v>
      </c>
      <c r="L68" s="74">
        <v>0</v>
      </c>
      <c r="M68" s="268">
        <v>4000</v>
      </c>
      <c r="N68" s="265" t="s">
        <v>191</v>
      </c>
    </row>
    <row r="69" spans="1:14" ht="15.75" customHeight="1" thickBot="1" x14ac:dyDescent="0.3">
      <c r="A69" s="69" t="s">
        <v>15</v>
      </c>
      <c r="B69" s="70" t="s">
        <v>15</v>
      </c>
      <c r="C69" s="72"/>
      <c r="D69" s="72" t="s">
        <v>27</v>
      </c>
      <c r="E69" s="71"/>
      <c r="F69" s="77" t="s">
        <v>139</v>
      </c>
      <c r="G69" s="78" t="s">
        <v>192</v>
      </c>
      <c r="H69" s="73" t="s">
        <v>28</v>
      </c>
      <c r="I69" s="73" t="s">
        <v>28</v>
      </c>
      <c r="J69" s="73" t="s">
        <v>28</v>
      </c>
      <c r="K69" s="73" t="s">
        <v>28</v>
      </c>
      <c r="L69" s="74">
        <v>0</v>
      </c>
      <c r="M69" s="268">
        <v>25000</v>
      </c>
      <c r="N69" s="265" t="s">
        <v>193</v>
      </c>
    </row>
    <row r="70" spans="1:14" s="60" customFormat="1" ht="14.1" customHeight="1" thickBot="1" x14ac:dyDescent="0.25">
      <c r="A70" s="305" t="s">
        <v>29</v>
      </c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269">
        <f>SUM(L39:L69)</f>
        <v>0</v>
      </c>
      <c r="M70" s="269">
        <f>SUM(M39:M69)</f>
        <v>0</v>
      </c>
      <c r="N70" s="270"/>
    </row>
    <row r="72" spans="1:14" x14ac:dyDescent="0.25">
      <c r="A72" s="79" t="s">
        <v>41</v>
      </c>
      <c r="M72" s="215"/>
    </row>
  </sheetData>
  <sheetProtection selectLockedCells="1" selectUnlockedCells="1"/>
  <mergeCells count="4">
    <mergeCell ref="A70:K70"/>
    <mergeCell ref="A32:K32"/>
    <mergeCell ref="A14:K14"/>
    <mergeCell ref="A26:K26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9" workbookViewId="0">
      <selection activeCell="E16" sqref="E16"/>
    </sheetView>
  </sheetViews>
  <sheetFormatPr defaultColWidth="8.7109375" defaultRowHeight="15" x14ac:dyDescent="0.25"/>
  <cols>
    <col min="1" max="1" width="7.7109375" style="80" customWidth="1"/>
    <col min="2" max="2" width="33.7109375" style="80" customWidth="1"/>
    <col min="3" max="4" width="16.7109375" style="80" customWidth="1"/>
    <col min="5" max="5" width="16.7109375" style="81" customWidth="1"/>
    <col min="6" max="6" width="9.140625" style="82" customWidth="1"/>
    <col min="7" max="9" width="8.7109375" style="83"/>
    <col min="10" max="16384" width="8.7109375" style="6"/>
  </cols>
  <sheetData>
    <row r="1" spans="1:9" ht="9.75" customHeight="1" x14ac:dyDescent="0.25">
      <c r="D1" s="326" t="s">
        <v>42</v>
      </c>
      <c r="E1" s="326"/>
    </row>
    <row r="2" spans="1:9" x14ac:dyDescent="0.25">
      <c r="E2" s="84"/>
    </row>
    <row r="3" spans="1:9" ht="20.25" customHeight="1" x14ac:dyDescent="0.25">
      <c r="A3" s="85" t="s">
        <v>43</v>
      </c>
      <c r="B3" s="86"/>
      <c r="C3" s="86"/>
      <c r="D3" s="86"/>
      <c r="E3" s="87"/>
    </row>
    <row r="4" spans="1:9" s="14" customFormat="1" ht="15.75" customHeight="1" x14ac:dyDescent="0.25">
      <c r="A4" s="88"/>
      <c r="B4" s="80"/>
      <c r="C4" s="80"/>
      <c r="D4" s="80"/>
      <c r="E4" s="81"/>
      <c r="G4" s="13"/>
      <c r="H4" s="13"/>
      <c r="I4" s="13"/>
    </row>
    <row r="5" spans="1:9" ht="15" customHeight="1" x14ac:dyDescent="0.25">
      <c r="A5" s="321" t="s">
        <v>44</v>
      </c>
      <c r="B5" s="321"/>
      <c r="C5" s="321"/>
      <c r="D5" s="321"/>
    </row>
    <row r="6" spans="1:9" ht="15" customHeight="1" x14ac:dyDescent="0.25">
      <c r="A6" s="89" t="s">
        <v>45</v>
      </c>
      <c r="E6" s="81">
        <v>48993490.829999998</v>
      </c>
    </row>
    <row r="7" spans="1:9" s="95" customFormat="1" ht="15" customHeight="1" x14ac:dyDescent="0.25">
      <c r="A7" s="90" t="s">
        <v>46</v>
      </c>
      <c r="B7" s="91"/>
      <c r="C7" s="91"/>
      <c r="D7" s="91"/>
      <c r="E7" s="92">
        <v>210000</v>
      </c>
      <c r="F7" s="93"/>
      <c r="G7" s="94"/>
      <c r="H7" s="94"/>
      <c r="I7" s="94"/>
    </row>
    <row r="8" spans="1:9" s="95" customFormat="1" ht="15" customHeight="1" x14ac:dyDescent="0.25">
      <c r="A8" s="90" t="s">
        <v>127</v>
      </c>
      <c r="B8" s="91"/>
      <c r="C8" s="216"/>
      <c r="D8" s="91"/>
      <c r="E8" s="92">
        <v>60000</v>
      </c>
      <c r="F8" s="93"/>
      <c r="G8" s="94"/>
      <c r="H8" s="94"/>
      <c r="I8" s="94"/>
    </row>
    <row r="9" spans="1:9" s="95" customFormat="1" ht="15" customHeight="1" x14ac:dyDescent="0.25">
      <c r="A9" s="90" t="s">
        <v>128</v>
      </c>
      <c r="B9" s="91"/>
      <c r="C9" s="216"/>
      <c r="D9" s="91"/>
      <c r="E9" s="92">
        <v>2830439.52</v>
      </c>
      <c r="F9" s="93"/>
      <c r="G9" s="94"/>
      <c r="H9" s="94"/>
      <c r="I9" s="94"/>
    </row>
    <row r="10" spans="1:9" s="95" customFormat="1" ht="15" customHeight="1" x14ac:dyDescent="0.25">
      <c r="A10" s="90" t="s">
        <v>149</v>
      </c>
      <c r="B10" s="91"/>
      <c r="C10" s="216"/>
      <c r="D10" s="91"/>
      <c r="E10" s="92">
        <v>98500</v>
      </c>
      <c r="F10" s="93"/>
      <c r="G10" s="94"/>
      <c r="H10" s="94"/>
      <c r="I10" s="94"/>
    </row>
    <row r="11" spans="1:9" s="95" customFormat="1" ht="15" customHeight="1" x14ac:dyDescent="0.25">
      <c r="A11" s="90" t="s">
        <v>198</v>
      </c>
      <c r="B11" s="91"/>
      <c r="C11" s="216"/>
      <c r="D11" s="91"/>
      <c r="E11" s="92">
        <f>SUM(E13)</f>
        <v>175000</v>
      </c>
      <c r="F11" s="93"/>
      <c r="G11" s="94"/>
      <c r="H11" s="94"/>
      <c r="I11" s="94"/>
    </row>
    <row r="12" spans="1:9" ht="15" customHeight="1" x14ac:dyDescent="0.25">
      <c r="A12" s="327" t="s">
        <v>47</v>
      </c>
      <c r="B12" s="327"/>
      <c r="C12" s="327"/>
      <c r="D12" s="327"/>
    </row>
    <row r="13" spans="1:9" ht="15" customHeight="1" x14ac:dyDescent="0.25">
      <c r="A13" s="325" t="s">
        <v>48</v>
      </c>
      <c r="B13" s="325"/>
      <c r="C13" s="325"/>
      <c r="D13" s="325"/>
      <c r="E13" s="217">
        <v>175000</v>
      </c>
    </row>
    <row r="14" spans="1:9" s="60" customFormat="1" ht="15" customHeight="1" x14ac:dyDescent="0.2">
      <c r="A14" s="96" t="s">
        <v>49</v>
      </c>
      <c r="B14" s="97"/>
      <c r="C14" s="97"/>
      <c r="D14" s="98" t="s">
        <v>201</v>
      </c>
      <c r="E14" s="92">
        <v>0</v>
      </c>
      <c r="F14" s="99"/>
      <c r="G14" s="100"/>
      <c r="H14" s="100"/>
      <c r="I14" s="100"/>
    </row>
    <row r="15" spans="1:9" s="62" customFormat="1" ht="15" customHeight="1" x14ac:dyDescent="0.25">
      <c r="A15" s="313" t="s">
        <v>50</v>
      </c>
      <c r="B15" s="313"/>
      <c r="C15" s="313"/>
      <c r="D15" s="313"/>
      <c r="E15" s="101">
        <f>SUM(E6:E11)</f>
        <v>52367430.350000001</v>
      </c>
      <c r="G15" s="102"/>
      <c r="H15" s="102"/>
      <c r="I15" s="102"/>
    </row>
    <row r="16" spans="1:9" s="14" customFormat="1" ht="15" customHeight="1" x14ac:dyDescent="0.25">
      <c r="A16" s="103"/>
      <c r="B16" s="91"/>
      <c r="C16" s="91"/>
      <c r="D16" s="91"/>
      <c r="E16" s="104"/>
      <c r="G16" s="13"/>
      <c r="H16" s="13"/>
      <c r="I16" s="13"/>
    </row>
    <row r="17" spans="1:9" ht="15" customHeight="1" x14ac:dyDescent="0.25">
      <c r="A17" s="328" t="s">
        <v>51</v>
      </c>
      <c r="B17" s="328"/>
      <c r="C17" s="328"/>
      <c r="D17" s="328"/>
      <c r="E17" s="104"/>
    </row>
    <row r="18" spans="1:9" ht="15" customHeight="1" x14ac:dyDescent="0.25">
      <c r="A18" s="90" t="s">
        <v>45</v>
      </c>
      <c r="B18" s="91"/>
      <c r="C18" s="91"/>
      <c r="D18" s="91"/>
      <c r="E18" s="92">
        <v>50462144.299999997</v>
      </c>
    </row>
    <row r="19" spans="1:9" ht="15" customHeight="1" x14ac:dyDescent="0.25">
      <c r="A19" s="90" t="s">
        <v>46</v>
      </c>
      <c r="B19" s="91"/>
      <c r="C19" s="91"/>
      <c r="D19" s="91"/>
      <c r="E19" s="92">
        <v>210000</v>
      </c>
    </row>
    <row r="20" spans="1:9" s="95" customFormat="1" ht="15" customHeight="1" x14ac:dyDescent="0.25">
      <c r="A20" s="90" t="s">
        <v>127</v>
      </c>
      <c r="B20" s="91"/>
      <c r="C20" s="216"/>
      <c r="D20" s="91"/>
      <c r="E20" s="92">
        <v>60000</v>
      </c>
      <c r="F20" s="93"/>
      <c r="G20" s="94"/>
      <c r="H20" s="94"/>
      <c r="I20" s="94"/>
    </row>
    <row r="21" spans="1:9" s="95" customFormat="1" ht="15" customHeight="1" x14ac:dyDescent="0.25">
      <c r="A21" s="90" t="s">
        <v>128</v>
      </c>
      <c r="B21" s="91"/>
      <c r="C21" s="216"/>
      <c r="D21" s="91"/>
      <c r="E21" s="92">
        <v>4830439.5199999996</v>
      </c>
      <c r="F21" s="93"/>
      <c r="G21" s="94"/>
      <c r="H21" s="94"/>
      <c r="I21" s="94"/>
    </row>
    <row r="22" spans="1:9" s="95" customFormat="1" ht="15" customHeight="1" x14ac:dyDescent="0.25">
      <c r="A22" s="90" t="s">
        <v>149</v>
      </c>
      <c r="B22" s="91"/>
      <c r="C22" s="216"/>
      <c r="D22" s="91"/>
      <c r="E22" s="92">
        <v>98500</v>
      </c>
      <c r="F22" s="93"/>
      <c r="G22" s="94"/>
      <c r="H22" s="94"/>
      <c r="I22" s="94"/>
    </row>
    <row r="23" spans="1:9" s="95" customFormat="1" ht="15" customHeight="1" x14ac:dyDescent="0.25">
      <c r="A23" s="90" t="s">
        <v>198</v>
      </c>
      <c r="B23" s="91"/>
      <c r="C23" s="216"/>
      <c r="D23" s="91"/>
      <c r="E23" s="92">
        <f>SUM(E25)</f>
        <v>175000</v>
      </c>
      <c r="F23" s="93"/>
      <c r="G23" s="94"/>
      <c r="H23" s="94"/>
      <c r="I23" s="94"/>
    </row>
    <row r="24" spans="1:9" ht="15" customHeight="1" x14ac:dyDescent="0.25">
      <c r="A24" s="324" t="s">
        <v>47</v>
      </c>
      <c r="B24" s="324"/>
      <c r="C24" s="324"/>
      <c r="D24" s="324"/>
      <c r="E24" s="92"/>
    </row>
    <row r="25" spans="1:9" ht="15" customHeight="1" x14ac:dyDescent="0.25">
      <c r="A25" s="325" t="s">
        <v>48</v>
      </c>
      <c r="B25" s="325"/>
      <c r="C25" s="325"/>
      <c r="D25" s="325"/>
      <c r="E25" s="217">
        <v>175000</v>
      </c>
      <c r="F25" s="105"/>
    </row>
    <row r="26" spans="1:9" s="60" customFormat="1" ht="15" customHeight="1" thickBot="1" x14ac:dyDescent="0.25">
      <c r="A26" s="96" t="s">
        <v>49</v>
      </c>
      <c r="B26" s="97"/>
      <c r="C26" s="97"/>
      <c r="D26" s="98" t="s">
        <v>201</v>
      </c>
      <c r="E26" s="92">
        <v>0</v>
      </c>
      <c r="G26" s="100"/>
      <c r="H26" s="100"/>
      <c r="I26" s="100"/>
    </row>
    <row r="27" spans="1:9" s="60" customFormat="1" ht="15" customHeight="1" x14ac:dyDescent="0.2">
      <c r="A27" s="320" t="s">
        <v>52</v>
      </c>
      <c r="B27" s="320"/>
      <c r="C27" s="320"/>
      <c r="D27" s="320"/>
      <c r="E27" s="101">
        <f>SUM(E18:E23)</f>
        <v>55836083.819999993</v>
      </c>
      <c r="G27" s="100"/>
      <c r="H27" s="100"/>
      <c r="I27" s="100"/>
    </row>
    <row r="28" spans="1:9" ht="15" customHeight="1" x14ac:dyDescent="0.25">
      <c r="A28" s="106"/>
      <c r="E28" s="92"/>
    </row>
    <row r="29" spans="1:9" ht="15" customHeight="1" x14ac:dyDescent="0.25">
      <c r="A29" s="321" t="s">
        <v>53</v>
      </c>
      <c r="B29" s="321"/>
      <c r="C29" s="321"/>
      <c r="D29" s="321"/>
      <c r="E29" s="92"/>
    </row>
    <row r="30" spans="1:9" s="68" customFormat="1" ht="15" customHeight="1" x14ac:dyDescent="0.25">
      <c r="A30" s="322" t="s">
        <v>54</v>
      </c>
      <c r="B30" s="322"/>
      <c r="C30" s="322"/>
      <c r="D30" s="322"/>
      <c r="E30" s="107">
        <v>3000000</v>
      </c>
      <c r="G30" s="108"/>
      <c r="H30" s="108"/>
      <c r="I30" s="108"/>
    </row>
    <row r="31" spans="1:9" s="95" customFormat="1" ht="15" customHeight="1" x14ac:dyDescent="0.25">
      <c r="A31" s="90" t="s">
        <v>140</v>
      </c>
      <c r="B31" s="91"/>
      <c r="C31" s="216"/>
      <c r="D31" s="91"/>
      <c r="E31" s="92">
        <v>2000000</v>
      </c>
      <c r="F31" s="93"/>
      <c r="G31" s="94"/>
      <c r="H31" s="94"/>
      <c r="I31" s="94"/>
    </row>
    <row r="32" spans="1:9" ht="15" customHeight="1" x14ac:dyDescent="0.25">
      <c r="A32" s="322" t="s">
        <v>55</v>
      </c>
      <c r="B32" s="322"/>
      <c r="C32" s="322"/>
      <c r="D32" s="322"/>
      <c r="E32" s="92">
        <v>-1531346.53</v>
      </c>
    </row>
    <row r="33" spans="1:9" ht="15" customHeight="1" x14ac:dyDescent="0.25">
      <c r="A33" s="313" t="s">
        <v>56</v>
      </c>
      <c r="B33" s="313"/>
      <c r="C33" s="313"/>
      <c r="D33" s="313"/>
      <c r="E33" s="101">
        <f>SUM(E30:E32)</f>
        <v>3468653.4699999997</v>
      </c>
    </row>
    <row r="34" spans="1:9" ht="14.1" customHeight="1" x14ac:dyDescent="0.25"/>
    <row r="35" spans="1:9" ht="16.5" customHeight="1" thickBot="1" x14ac:dyDescent="0.3">
      <c r="A35" s="85" t="s">
        <v>57</v>
      </c>
      <c r="B35" s="86"/>
      <c r="C35" s="86"/>
      <c r="D35" s="86"/>
      <c r="E35" s="87"/>
    </row>
    <row r="36" spans="1:9" ht="15" customHeight="1" x14ac:dyDescent="0.25">
      <c r="A36" s="314" t="s">
        <v>58</v>
      </c>
      <c r="B36" s="314"/>
      <c r="C36" s="109" t="s">
        <v>59</v>
      </c>
      <c r="D36" s="109" t="s">
        <v>60</v>
      </c>
      <c r="E36" s="110" t="s">
        <v>61</v>
      </c>
    </row>
    <row r="37" spans="1:9" ht="15" customHeight="1" x14ac:dyDescent="0.25">
      <c r="A37" s="315" t="s">
        <v>62</v>
      </c>
      <c r="B37" s="315"/>
      <c r="C37" s="111">
        <f>SUM(E6)</f>
        <v>48993490.829999998</v>
      </c>
      <c r="D37" s="111">
        <f>SUM(E7+E8+E9+E10+E11)</f>
        <v>3373939.52</v>
      </c>
      <c r="E37" s="112">
        <f>SUM(C37+D37)</f>
        <v>52367430.350000001</v>
      </c>
    </row>
    <row r="38" spans="1:9" ht="15" customHeight="1" x14ac:dyDescent="0.25">
      <c r="A38" s="316" t="s">
        <v>63</v>
      </c>
      <c r="B38" s="316"/>
      <c r="C38" s="113">
        <f>SUM(E18)</f>
        <v>50462144.299999997</v>
      </c>
      <c r="D38" s="113">
        <f>SUM(E19+E20+E21+E22+E23)</f>
        <v>5373939.5199999996</v>
      </c>
      <c r="E38" s="114">
        <f>SUM(C38+D38)</f>
        <v>55836083.819999993</v>
      </c>
    </row>
    <row r="39" spans="1:9" ht="15" customHeight="1" x14ac:dyDescent="0.25">
      <c r="A39" s="317" t="s">
        <v>64</v>
      </c>
      <c r="B39" s="317"/>
      <c r="C39" s="115">
        <f>SUM(C37-C38)</f>
        <v>-1468653.4699999988</v>
      </c>
      <c r="D39" s="115">
        <f>SUM(D37-D38)</f>
        <v>-1999999.9999999995</v>
      </c>
      <c r="E39" s="116">
        <f>SUM(E37-E38)</f>
        <v>-3468653.4699999914</v>
      </c>
    </row>
    <row r="40" spans="1:9" ht="15" customHeight="1" x14ac:dyDescent="0.25">
      <c r="A40" s="117"/>
      <c r="B40" s="117"/>
      <c r="C40" s="117"/>
      <c r="D40" s="117"/>
      <c r="E40" s="117"/>
    </row>
    <row r="41" spans="1:9" ht="15" customHeight="1" x14ac:dyDescent="0.25">
      <c r="A41" s="323" t="s">
        <v>65</v>
      </c>
      <c r="B41" s="323"/>
      <c r="C41" s="109" t="s">
        <v>59</v>
      </c>
      <c r="D41" s="109" t="s">
        <v>60</v>
      </c>
      <c r="E41" s="110" t="s">
        <v>61</v>
      </c>
    </row>
    <row r="42" spans="1:9" ht="24.95" customHeight="1" x14ac:dyDescent="0.25">
      <c r="A42" s="118" t="s">
        <v>66</v>
      </c>
      <c r="B42" s="119" t="s">
        <v>67</v>
      </c>
      <c r="C42" s="120">
        <f>SUM(E30)</f>
        <v>3000000</v>
      </c>
      <c r="D42" s="120">
        <f>SUM(E31)</f>
        <v>2000000</v>
      </c>
      <c r="E42" s="121">
        <f>SUM(C42+D42)</f>
        <v>5000000</v>
      </c>
    </row>
    <row r="43" spans="1:9" s="60" customFormat="1" ht="24.95" customHeight="1" x14ac:dyDescent="0.2">
      <c r="A43" s="118" t="s">
        <v>68</v>
      </c>
      <c r="B43" s="119" t="s">
        <v>69</v>
      </c>
      <c r="C43" s="122">
        <f>SUM(E32)</f>
        <v>-1531346.53</v>
      </c>
      <c r="D43" s="122">
        <f>SUM(F32)</f>
        <v>0</v>
      </c>
      <c r="E43" s="123">
        <f>SUM(C43+D43)</f>
        <v>-1531346.53</v>
      </c>
      <c r="G43" s="100"/>
      <c r="H43" s="100"/>
      <c r="I43" s="100"/>
    </row>
    <row r="44" spans="1:9" ht="15" customHeight="1" x14ac:dyDescent="0.25">
      <c r="A44" s="124" t="s">
        <v>70</v>
      </c>
      <c r="B44" s="125" t="s">
        <v>71</v>
      </c>
      <c r="C44" s="126">
        <v>0</v>
      </c>
      <c r="D44" s="126">
        <v>0</v>
      </c>
      <c r="E44" s="127">
        <f>SUM(C44+D44)</f>
        <v>0</v>
      </c>
    </row>
    <row r="45" spans="1:9" ht="15" customHeight="1" x14ac:dyDescent="0.25">
      <c r="A45" s="323" t="s">
        <v>72</v>
      </c>
      <c r="B45" s="323"/>
      <c r="C45" s="115">
        <f>SUM(C42:C44)</f>
        <v>1468653.47</v>
      </c>
      <c r="D45" s="115">
        <f>SUM(D42:D44)</f>
        <v>2000000</v>
      </c>
      <c r="E45" s="116">
        <f>SUM(E42:E44)</f>
        <v>3468653.4699999997</v>
      </c>
    </row>
    <row r="46" spans="1:9" ht="15" customHeight="1" x14ac:dyDescent="0.25">
      <c r="A46" s="128"/>
      <c r="B46" s="128"/>
      <c r="C46" s="129"/>
      <c r="D46" s="129"/>
      <c r="E46" s="129"/>
    </row>
    <row r="47" spans="1:9" ht="15" customHeight="1" x14ac:dyDescent="0.25">
      <c r="A47" s="323" t="s">
        <v>73</v>
      </c>
      <c r="B47" s="323"/>
      <c r="C47" s="109" t="s">
        <v>59</v>
      </c>
      <c r="D47" s="109" t="s">
        <v>60</v>
      </c>
      <c r="E47" s="110" t="s">
        <v>61</v>
      </c>
    </row>
    <row r="48" spans="1:9" ht="15" customHeight="1" x14ac:dyDescent="0.25">
      <c r="A48" s="310" t="s">
        <v>74</v>
      </c>
      <c r="B48" s="310"/>
      <c r="C48" s="130">
        <f>SUM(C37+C42)</f>
        <v>51993490.829999998</v>
      </c>
      <c r="D48" s="130">
        <f>SUM(D37+D42)</f>
        <v>5373939.5199999996</v>
      </c>
      <c r="E48" s="131">
        <f>SUM(E37+E42)</f>
        <v>57367430.350000001</v>
      </c>
    </row>
    <row r="49" spans="1:5" ht="15" customHeight="1" thickBot="1" x14ac:dyDescent="0.3">
      <c r="A49" s="311" t="s">
        <v>75</v>
      </c>
      <c r="B49" s="311"/>
      <c r="C49" s="132">
        <f>SUM(C38-C43)</f>
        <v>51993490.829999998</v>
      </c>
      <c r="D49" s="132">
        <f>SUM(D38-D43)</f>
        <v>5373939.5199999996</v>
      </c>
      <c r="E49" s="133">
        <f>SUM(E38-E43)</f>
        <v>57367430.349999994</v>
      </c>
    </row>
    <row r="50" spans="1:5" ht="15" customHeight="1" thickBot="1" x14ac:dyDescent="0.3">
      <c r="A50" s="318" t="s">
        <v>41</v>
      </c>
      <c r="B50" s="319"/>
      <c r="C50" s="134">
        <f>SUM(C48-C49)</f>
        <v>0</v>
      </c>
      <c r="D50" s="134">
        <f>SUM(D48-D49)</f>
        <v>0</v>
      </c>
      <c r="E50" s="135">
        <f>SUM(E48-E49)</f>
        <v>7.4505805969238281E-9</v>
      </c>
    </row>
    <row r="52" spans="1:5" x14ac:dyDescent="0.25">
      <c r="A52" s="312"/>
      <c r="B52" s="312"/>
      <c r="C52" s="312"/>
      <c r="D52" s="312"/>
      <c r="E52" s="136"/>
    </row>
  </sheetData>
  <sheetProtection selectLockedCells="1" selectUnlockedCells="1"/>
  <mergeCells count="24">
    <mergeCell ref="A24:D24"/>
    <mergeCell ref="A25:D25"/>
    <mergeCell ref="D1:E1"/>
    <mergeCell ref="A5:D5"/>
    <mergeCell ref="A12:D12"/>
    <mergeCell ref="A13:D13"/>
    <mergeCell ref="A15:D15"/>
    <mergeCell ref="A17:D17"/>
    <mergeCell ref="A27:D27"/>
    <mergeCell ref="A29:D29"/>
    <mergeCell ref="A30:D30"/>
    <mergeCell ref="A32:D32"/>
    <mergeCell ref="A45:B45"/>
    <mergeCell ref="A41:B41"/>
    <mergeCell ref="A48:B48"/>
    <mergeCell ref="A49:B49"/>
    <mergeCell ref="A52:D52"/>
    <mergeCell ref="A33:D33"/>
    <mergeCell ref="A36:B36"/>
    <mergeCell ref="A37:B37"/>
    <mergeCell ref="A38:B38"/>
    <mergeCell ref="A39:B39"/>
    <mergeCell ref="A50:B50"/>
    <mergeCell ref="A47:B47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topLeftCell="A10" workbookViewId="0">
      <selection activeCell="I93" sqref="I93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37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5" width="8.7109375" style="6"/>
    <col min="16" max="16" width="13.28515625" style="6" customWidth="1"/>
    <col min="17" max="16384" width="8.7109375" style="6"/>
  </cols>
  <sheetData>
    <row r="2" spans="1:14" ht="15.75" x14ac:dyDescent="0.25">
      <c r="A2" s="138" t="s">
        <v>76</v>
      </c>
      <c r="B2" s="138"/>
    </row>
    <row r="3" spans="1:14" x14ac:dyDescent="0.25">
      <c r="A3" s="139"/>
      <c r="B3" s="139"/>
    </row>
    <row r="4" spans="1:14" x14ac:dyDescent="0.25">
      <c r="A4" s="350" t="s">
        <v>77</v>
      </c>
      <c r="B4" s="350"/>
      <c r="C4" s="350"/>
      <c r="D4" s="351" t="s">
        <v>78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1:14" ht="24.95" customHeight="1" x14ac:dyDescent="0.25">
      <c r="A5" s="140" t="s">
        <v>79</v>
      </c>
      <c r="B5" s="141" t="s">
        <v>80</v>
      </c>
      <c r="C5" s="367" t="s">
        <v>81</v>
      </c>
      <c r="D5" s="367"/>
      <c r="E5" s="142" t="s">
        <v>82</v>
      </c>
      <c r="F5" s="368" t="s">
        <v>82</v>
      </c>
      <c r="G5" s="368"/>
      <c r="H5" s="368"/>
      <c r="I5" s="368"/>
      <c r="J5" s="368"/>
      <c r="K5" s="143" t="s">
        <v>83</v>
      </c>
      <c r="L5" s="144" t="s">
        <v>84</v>
      </c>
      <c r="M5" s="145" t="s">
        <v>202</v>
      </c>
    </row>
    <row r="6" spans="1:14" ht="20.100000000000001" customHeight="1" x14ac:dyDescent="0.25">
      <c r="A6" s="146" t="s">
        <v>79</v>
      </c>
      <c r="B6" s="147" t="s">
        <v>85</v>
      </c>
      <c r="C6" s="369">
        <v>4112</v>
      </c>
      <c r="D6" s="369"/>
      <c r="E6" s="148"/>
      <c r="F6" s="370" t="s">
        <v>86</v>
      </c>
      <c r="G6" s="370"/>
      <c r="H6" s="370"/>
      <c r="I6" s="370"/>
      <c r="J6" s="370"/>
      <c r="K6" s="149">
        <v>792900</v>
      </c>
      <c r="L6" s="149">
        <v>792900</v>
      </c>
      <c r="M6" s="150">
        <v>528800</v>
      </c>
    </row>
    <row r="7" spans="1:14" ht="20.100000000000001" customHeight="1" x14ac:dyDescent="0.25">
      <c r="A7" s="151" t="s">
        <v>79</v>
      </c>
      <c r="B7" s="152" t="s">
        <v>85</v>
      </c>
      <c r="C7" s="362">
        <v>4121</v>
      </c>
      <c r="D7" s="362"/>
      <c r="E7" s="153"/>
      <c r="F7" s="363" t="s">
        <v>87</v>
      </c>
      <c r="G7" s="363"/>
      <c r="H7" s="363"/>
      <c r="I7" s="363"/>
      <c r="J7" s="363"/>
      <c r="K7" s="154">
        <v>19500</v>
      </c>
      <c r="L7" s="154">
        <v>19500</v>
      </c>
      <c r="M7" s="155">
        <v>19500</v>
      </c>
    </row>
    <row r="8" spans="1:14" ht="16.5" customHeight="1" x14ac:dyDescent="0.25">
      <c r="A8" s="364" t="s">
        <v>88</v>
      </c>
      <c r="B8" s="364"/>
      <c r="C8" s="364"/>
      <c r="D8" s="364"/>
      <c r="E8" s="364"/>
      <c r="F8" s="364"/>
      <c r="G8" s="364"/>
      <c r="H8" s="364"/>
      <c r="I8" s="364"/>
      <c r="J8" s="364"/>
      <c r="K8" s="156">
        <f>SUM(K6:K7)</f>
        <v>812400</v>
      </c>
      <c r="L8" s="156">
        <f>SUM(L6:L7)</f>
        <v>812400</v>
      </c>
      <c r="M8" s="157">
        <f>SUM(M6:M7)</f>
        <v>548300</v>
      </c>
    </row>
    <row r="9" spans="1:14" s="160" customFormat="1" x14ac:dyDescent="0.25">
      <c r="A9" s="158"/>
      <c r="B9" s="158"/>
      <c r="C9" s="158"/>
      <c r="D9" s="158"/>
      <c r="E9" s="158"/>
      <c r="F9" s="158"/>
      <c r="G9" s="159"/>
      <c r="H9" s="158"/>
      <c r="I9" s="158"/>
      <c r="J9" s="6"/>
      <c r="K9" s="6"/>
      <c r="L9" s="6"/>
      <c r="M9" s="6"/>
      <c r="N9" s="6"/>
    </row>
    <row r="10" spans="1:14" s="160" customFormat="1" ht="14.25" x14ac:dyDescent="0.2">
      <c r="A10" s="353" t="s">
        <v>89</v>
      </c>
      <c r="B10" s="353"/>
      <c r="C10" s="353"/>
      <c r="D10" s="353"/>
      <c r="E10" s="353"/>
      <c r="F10" s="353"/>
      <c r="G10" s="353"/>
      <c r="H10" s="353"/>
      <c r="I10" s="353"/>
      <c r="J10" s="354" t="s">
        <v>90</v>
      </c>
      <c r="K10" s="354"/>
      <c r="L10" s="354"/>
      <c r="M10" s="354"/>
      <c r="N10" s="161" t="s">
        <v>91</v>
      </c>
    </row>
    <row r="11" spans="1:14" s="160" customFormat="1" ht="18.75" customHeight="1" x14ac:dyDescent="0.2">
      <c r="A11" s="365" t="s">
        <v>79</v>
      </c>
      <c r="B11" s="366" t="s">
        <v>92</v>
      </c>
      <c r="C11" s="357" t="s">
        <v>93</v>
      </c>
      <c r="D11" s="357" t="s">
        <v>81</v>
      </c>
      <c r="E11" s="357"/>
      <c r="F11" s="359" t="s">
        <v>94</v>
      </c>
      <c r="G11" s="359"/>
      <c r="H11" s="361" t="s">
        <v>95</v>
      </c>
      <c r="I11" s="361"/>
      <c r="J11" s="344" t="s">
        <v>96</v>
      </c>
      <c r="K11" s="344"/>
      <c r="L11" s="345" t="s">
        <v>97</v>
      </c>
      <c r="M11" s="162" t="s">
        <v>98</v>
      </c>
      <c r="N11" s="346" t="s">
        <v>99</v>
      </c>
    </row>
    <row r="12" spans="1:14" s="160" customFormat="1" ht="14.25" customHeight="1" x14ac:dyDescent="0.2">
      <c r="A12" s="365"/>
      <c r="B12" s="366"/>
      <c r="C12" s="357"/>
      <c r="D12" s="357"/>
      <c r="E12" s="357"/>
      <c r="F12" s="359"/>
      <c r="G12" s="359"/>
      <c r="H12" s="361"/>
      <c r="I12" s="361"/>
      <c r="J12" s="347" t="s">
        <v>100</v>
      </c>
      <c r="K12" s="348" t="s">
        <v>101</v>
      </c>
      <c r="L12" s="345"/>
      <c r="M12" s="163" t="s">
        <v>102</v>
      </c>
      <c r="N12" s="346"/>
    </row>
    <row r="13" spans="1:14" s="160" customFormat="1" ht="14.25" customHeight="1" x14ac:dyDescent="0.2">
      <c r="A13" s="365"/>
      <c r="B13" s="366"/>
      <c r="C13" s="357"/>
      <c r="D13" s="357"/>
      <c r="E13" s="357"/>
      <c r="F13" s="359"/>
      <c r="G13" s="359"/>
      <c r="H13" s="361"/>
      <c r="I13" s="361"/>
      <c r="J13" s="347"/>
      <c r="K13" s="348"/>
      <c r="L13" s="345"/>
      <c r="M13" s="164" t="s">
        <v>103</v>
      </c>
      <c r="N13" s="346"/>
    </row>
    <row r="14" spans="1:14" s="160" customFormat="1" ht="15" customHeight="1" x14ac:dyDescent="0.2">
      <c r="A14" s="165" t="s">
        <v>79</v>
      </c>
      <c r="B14" s="166" t="s">
        <v>104</v>
      </c>
      <c r="C14" s="167" t="s">
        <v>105</v>
      </c>
      <c r="D14" s="332">
        <v>4116</v>
      </c>
      <c r="E14" s="332"/>
      <c r="F14" s="169" t="s">
        <v>80</v>
      </c>
      <c r="G14" s="167">
        <v>13101</v>
      </c>
      <c r="H14" s="343" t="s">
        <v>106</v>
      </c>
      <c r="I14" s="343"/>
      <c r="J14" s="171">
        <v>61862</v>
      </c>
      <c r="K14" s="172">
        <v>0</v>
      </c>
      <c r="L14" s="173">
        <v>61862</v>
      </c>
      <c r="M14" s="174">
        <f>SUM(J14-L14)</f>
        <v>0</v>
      </c>
      <c r="N14" s="175">
        <v>0</v>
      </c>
    </row>
    <row r="15" spans="1:14" s="160" customFormat="1" ht="15.75" customHeight="1" x14ac:dyDescent="0.2">
      <c r="A15" s="165" t="s">
        <v>79</v>
      </c>
      <c r="B15" s="166" t="s">
        <v>104</v>
      </c>
      <c r="C15" s="167" t="s">
        <v>105</v>
      </c>
      <c r="D15" s="168">
        <v>4116</v>
      </c>
      <c r="E15" s="168"/>
      <c r="F15" s="169" t="s">
        <v>80</v>
      </c>
      <c r="G15" s="167">
        <v>13101</v>
      </c>
      <c r="H15" s="176" t="s">
        <v>107</v>
      </c>
      <c r="I15" s="177"/>
      <c r="J15" s="171">
        <v>0</v>
      </c>
      <c r="K15" s="172">
        <v>60000</v>
      </c>
      <c r="L15" s="173">
        <v>60000</v>
      </c>
      <c r="M15" s="174">
        <v>0</v>
      </c>
      <c r="N15" s="175">
        <v>60000</v>
      </c>
    </row>
    <row r="16" spans="1:14" s="160" customFormat="1" ht="15.75" customHeight="1" x14ac:dyDescent="0.2">
      <c r="A16" s="165" t="s">
        <v>79</v>
      </c>
      <c r="B16" s="166" t="s">
        <v>108</v>
      </c>
      <c r="C16" s="167" t="s">
        <v>105</v>
      </c>
      <c r="D16" s="168">
        <v>4111</v>
      </c>
      <c r="E16" s="168"/>
      <c r="F16" s="169" t="s">
        <v>80</v>
      </c>
      <c r="G16" s="167">
        <v>98008</v>
      </c>
      <c r="H16" s="176" t="s">
        <v>109</v>
      </c>
      <c r="I16" s="177"/>
      <c r="J16" s="171">
        <v>0</v>
      </c>
      <c r="K16" s="172">
        <v>103548</v>
      </c>
      <c r="L16" s="173">
        <v>103548</v>
      </c>
      <c r="M16" s="174">
        <v>0</v>
      </c>
      <c r="N16" s="175">
        <v>103548</v>
      </c>
    </row>
    <row r="17" spans="1:14" s="160" customFormat="1" ht="15" customHeight="1" x14ac:dyDescent="0.2">
      <c r="A17" s="178" t="s">
        <v>79</v>
      </c>
      <c r="B17" s="179" t="s">
        <v>110</v>
      </c>
      <c r="C17" s="180" t="s">
        <v>105</v>
      </c>
      <c r="D17" s="168">
        <v>4116</v>
      </c>
      <c r="E17" s="169"/>
      <c r="F17" s="181" t="s">
        <v>80</v>
      </c>
      <c r="G17" s="182">
        <v>103533063</v>
      </c>
      <c r="H17" s="360" t="s">
        <v>111</v>
      </c>
      <c r="I17" s="360"/>
      <c r="J17" s="183">
        <v>0</v>
      </c>
      <c r="K17" s="184">
        <v>357343.07</v>
      </c>
      <c r="L17" s="185">
        <v>357343.07</v>
      </c>
      <c r="M17" s="174">
        <f>SUM(K17-L17)</f>
        <v>0</v>
      </c>
      <c r="N17" s="186">
        <v>357343.07</v>
      </c>
    </row>
    <row r="18" spans="1:14" s="160" customFormat="1" ht="15" customHeight="1" x14ac:dyDescent="0.2">
      <c r="A18" s="178" t="s">
        <v>79</v>
      </c>
      <c r="B18" s="179" t="s">
        <v>110</v>
      </c>
      <c r="C18" s="180" t="s">
        <v>105</v>
      </c>
      <c r="D18" s="168">
        <v>4116</v>
      </c>
      <c r="E18" s="169"/>
      <c r="F18" s="181" t="s">
        <v>80</v>
      </c>
      <c r="G18" s="187">
        <v>103133063</v>
      </c>
      <c r="H18" s="360" t="s">
        <v>112</v>
      </c>
      <c r="I18" s="360"/>
      <c r="J18" s="183">
        <v>0</v>
      </c>
      <c r="K18" s="184">
        <v>63060.53</v>
      </c>
      <c r="L18" s="185">
        <v>63060.53</v>
      </c>
      <c r="M18" s="174">
        <f>SUM(K18-L18)</f>
        <v>0</v>
      </c>
      <c r="N18" s="175">
        <v>63060.53</v>
      </c>
    </row>
    <row r="19" spans="1:14" ht="22.5" customHeight="1" x14ac:dyDescent="0.25">
      <c r="A19" s="329" t="s">
        <v>113</v>
      </c>
      <c r="B19" s="329"/>
      <c r="C19" s="329"/>
      <c r="D19" s="329"/>
      <c r="E19" s="329"/>
      <c r="F19" s="329"/>
      <c r="G19" s="329"/>
      <c r="H19" s="329"/>
      <c r="I19" s="329"/>
      <c r="J19" s="188">
        <f>SUM(J14:J18)</f>
        <v>61862</v>
      </c>
      <c r="K19" s="189">
        <f>SUM(K14:K18)</f>
        <v>583951.6</v>
      </c>
      <c r="L19" s="190">
        <f>SUM(L14:L18)</f>
        <v>645813.60000000009</v>
      </c>
      <c r="M19" s="191">
        <f>SUM(M14:M18)</f>
        <v>0</v>
      </c>
      <c r="N19" s="192">
        <f>SUM(N14:N18)</f>
        <v>583951.6</v>
      </c>
    </row>
    <row r="20" spans="1:14" s="160" customFormat="1" x14ac:dyDescent="0.25">
      <c r="A20" s="193"/>
      <c r="B20" s="193"/>
      <c r="C20" s="6"/>
      <c r="D20" s="6"/>
      <c r="E20" s="6"/>
      <c r="F20" s="6"/>
      <c r="G20" s="137"/>
      <c r="H20" s="6"/>
      <c r="I20" s="6"/>
      <c r="J20" s="349">
        <f>SUM(J19:K19)</f>
        <v>645813.6</v>
      </c>
      <c r="K20" s="349"/>
      <c r="L20" s="194"/>
      <c r="M20" s="6"/>
      <c r="N20" s="195"/>
    </row>
    <row r="21" spans="1:14" s="160" customFormat="1" x14ac:dyDescent="0.25">
      <c r="A21" s="193"/>
      <c r="B21" s="193"/>
      <c r="C21" s="6"/>
      <c r="D21" s="6"/>
      <c r="E21" s="6"/>
      <c r="F21" s="6"/>
      <c r="G21" s="137"/>
      <c r="H21" s="6"/>
      <c r="I21" s="6"/>
      <c r="J21" s="196"/>
      <c r="K21" s="197"/>
      <c r="L21" s="194"/>
      <c r="M21" s="6"/>
      <c r="N21" s="195"/>
    </row>
    <row r="22" spans="1:14" s="160" customFormat="1" x14ac:dyDescent="0.25">
      <c r="A22" s="193"/>
      <c r="B22" s="193"/>
      <c r="C22" s="6"/>
      <c r="D22" s="6"/>
      <c r="E22" s="6"/>
      <c r="F22" s="6"/>
      <c r="G22" s="137"/>
      <c r="H22" s="6"/>
      <c r="I22" s="6"/>
      <c r="J22" s="196"/>
      <c r="K22" s="197"/>
      <c r="L22" s="194"/>
      <c r="M22" s="6"/>
      <c r="N22" s="195"/>
    </row>
    <row r="23" spans="1:14" s="160" customFormat="1" x14ac:dyDescent="0.25">
      <c r="A23" s="193"/>
      <c r="B23" s="193"/>
      <c r="C23" s="6"/>
      <c r="D23" s="6"/>
      <c r="E23" s="6"/>
      <c r="F23" s="6"/>
      <c r="G23" s="137"/>
      <c r="H23" s="6"/>
      <c r="I23" s="6"/>
      <c r="J23" s="196"/>
      <c r="K23" s="197"/>
      <c r="L23" s="194"/>
      <c r="M23" s="6"/>
      <c r="N23" s="195"/>
    </row>
    <row r="24" spans="1:14" s="160" customFormat="1" x14ac:dyDescent="0.25">
      <c r="A24" s="193"/>
      <c r="B24" s="193"/>
      <c r="C24" s="6"/>
      <c r="D24" s="6"/>
      <c r="E24" s="6"/>
      <c r="F24" s="6"/>
      <c r="G24" s="137"/>
      <c r="H24" s="6"/>
      <c r="I24" s="6"/>
      <c r="J24" s="196"/>
      <c r="K24" s="197"/>
      <c r="L24" s="194"/>
      <c r="M24" s="6"/>
      <c r="N24" s="195"/>
    </row>
    <row r="25" spans="1:14" s="160" customFormat="1" x14ac:dyDescent="0.25">
      <c r="A25" s="193"/>
      <c r="B25" s="193"/>
      <c r="C25" s="6"/>
      <c r="D25" s="6"/>
      <c r="E25" s="6"/>
      <c r="F25" s="6"/>
      <c r="G25" s="137"/>
      <c r="H25" s="6"/>
      <c r="I25" s="6"/>
      <c r="J25" s="196"/>
      <c r="K25" s="197"/>
      <c r="L25" s="194"/>
      <c r="M25" s="6"/>
      <c r="N25" s="195"/>
    </row>
    <row r="26" spans="1:14" s="160" customFormat="1" x14ac:dyDescent="0.25">
      <c r="A26" s="193"/>
      <c r="B26" s="193"/>
      <c r="C26" s="6"/>
      <c r="D26" s="6"/>
      <c r="E26" s="6"/>
      <c r="F26" s="6"/>
      <c r="G26" s="137"/>
      <c r="H26" s="6"/>
      <c r="I26" s="6"/>
      <c r="J26" s="196"/>
      <c r="K26" s="197"/>
      <c r="L26" s="194"/>
      <c r="M26" s="6"/>
      <c r="N26" s="195"/>
    </row>
    <row r="27" spans="1:14" s="160" customFormat="1" x14ac:dyDescent="0.25">
      <c r="A27" s="193"/>
      <c r="B27" s="193"/>
      <c r="C27" s="6"/>
      <c r="D27" s="6"/>
      <c r="E27" s="6"/>
      <c r="F27" s="6"/>
      <c r="G27" s="137"/>
      <c r="H27" s="6"/>
      <c r="I27" s="6"/>
      <c r="J27" s="196"/>
      <c r="K27" s="197"/>
      <c r="L27" s="194"/>
      <c r="M27" s="6"/>
      <c r="N27" s="195"/>
    </row>
    <row r="28" spans="1:14" s="160" customFormat="1" x14ac:dyDescent="0.25">
      <c r="A28" s="193"/>
      <c r="B28" s="193"/>
      <c r="C28" s="6"/>
      <c r="D28" s="6"/>
      <c r="E28" s="6"/>
      <c r="F28" s="6"/>
      <c r="G28" s="137"/>
      <c r="H28" s="6"/>
      <c r="I28" s="6"/>
      <c r="J28" s="196"/>
      <c r="K28" s="197"/>
      <c r="L28" s="194"/>
      <c r="M28" s="6"/>
      <c r="N28" s="195"/>
    </row>
    <row r="29" spans="1:14" s="160" customFormat="1" x14ac:dyDescent="0.25">
      <c r="A29" s="193"/>
      <c r="B29" s="193"/>
      <c r="C29" s="6"/>
      <c r="D29" s="6"/>
      <c r="E29" s="6"/>
      <c r="F29" s="6"/>
      <c r="G29" s="137"/>
      <c r="H29" s="6"/>
      <c r="I29" s="6"/>
      <c r="J29" s="196"/>
      <c r="K29" s="197"/>
      <c r="L29" s="194"/>
      <c r="M29" s="6"/>
      <c r="N29" s="195"/>
    </row>
    <row r="30" spans="1:14" s="160" customFormat="1" x14ac:dyDescent="0.25">
      <c r="A30" s="193"/>
      <c r="B30" s="193"/>
      <c r="C30" s="6"/>
      <c r="D30" s="6"/>
      <c r="E30" s="6"/>
      <c r="F30" s="6"/>
      <c r="G30" s="137"/>
      <c r="H30" s="6"/>
      <c r="I30" s="6"/>
      <c r="J30" s="196"/>
      <c r="K30" s="197"/>
      <c r="L30" s="194"/>
      <c r="M30" s="6"/>
      <c r="N30" s="195"/>
    </row>
    <row r="31" spans="1:14" s="160" customFormat="1" x14ac:dyDescent="0.25">
      <c r="A31" s="193"/>
      <c r="B31" s="193"/>
      <c r="C31" s="6"/>
      <c r="D31" s="6"/>
      <c r="E31" s="6"/>
      <c r="F31" s="6"/>
      <c r="G31" s="137"/>
      <c r="H31" s="6"/>
      <c r="I31" s="6"/>
      <c r="J31" s="196"/>
      <c r="K31" s="197"/>
      <c r="L31" s="194"/>
      <c r="M31" s="6"/>
      <c r="N31" s="195"/>
    </row>
    <row r="32" spans="1:14" s="160" customFormat="1" ht="15" customHeight="1" x14ac:dyDescent="0.2">
      <c r="A32" s="350" t="s">
        <v>114</v>
      </c>
      <c r="B32" s="350"/>
      <c r="C32" s="350"/>
      <c r="D32" s="350"/>
      <c r="E32" s="351" t="s">
        <v>115</v>
      </c>
      <c r="F32" s="351"/>
      <c r="G32" s="351"/>
      <c r="H32" s="351"/>
      <c r="I32" s="351"/>
      <c r="J32" s="351"/>
      <c r="K32" s="351"/>
      <c r="L32" s="351"/>
      <c r="M32" s="351"/>
      <c r="N32" s="351"/>
    </row>
    <row r="33" spans="1:14" s="160" customFormat="1" x14ac:dyDescent="0.2">
      <c r="A33" s="352" t="s">
        <v>116</v>
      </c>
      <c r="B33" s="352"/>
      <c r="C33" s="352"/>
      <c r="D33" s="352"/>
      <c r="E33" s="352"/>
      <c r="F33" s="352"/>
      <c r="G33" s="352"/>
      <c r="H33" s="352"/>
      <c r="I33" s="352"/>
      <c r="J33" s="198"/>
      <c r="K33" s="198"/>
      <c r="L33" s="198"/>
      <c r="M33" s="198"/>
      <c r="N33" s="198"/>
    </row>
    <row r="34" spans="1:14" s="160" customFormat="1" ht="14.25" x14ac:dyDescent="0.2">
      <c r="A34" s="353" t="s">
        <v>89</v>
      </c>
      <c r="B34" s="353"/>
      <c r="C34" s="353"/>
      <c r="D34" s="353"/>
      <c r="E34" s="353"/>
      <c r="F34" s="353"/>
      <c r="G34" s="353"/>
      <c r="H34" s="353"/>
      <c r="I34" s="353"/>
      <c r="J34" s="354" t="s">
        <v>90</v>
      </c>
      <c r="K34" s="354"/>
      <c r="L34" s="354"/>
      <c r="M34" s="354"/>
      <c r="N34" s="161" t="s">
        <v>91</v>
      </c>
    </row>
    <row r="35" spans="1:14" s="160" customFormat="1" ht="17.25" customHeight="1" x14ac:dyDescent="0.2">
      <c r="A35" s="355" t="s">
        <v>117</v>
      </c>
      <c r="B35" s="356" t="s">
        <v>92</v>
      </c>
      <c r="C35" s="357" t="s">
        <v>93</v>
      </c>
      <c r="D35" s="358" t="s">
        <v>81</v>
      </c>
      <c r="E35" s="358"/>
      <c r="F35" s="359" t="s">
        <v>94</v>
      </c>
      <c r="G35" s="359"/>
      <c r="H35" s="361" t="s">
        <v>95</v>
      </c>
      <c r="I35" s="361"/>
      <c r="J35" s="344" t="s">
        <v>96</v>
      </c>
      <c r="K35" s="344"/>
      <c r="L35" s="345" t="s">
        <v>97</v>
      </c>
      <c r="M35" s="162" t="s">
        <v>98</v>
      </c>
      <c r="N35" s="346" t="s">
        <v>99</v>
      </c>
    </row>
    <row r="36" spans="1:14" s="160" customFormat="1" ht="16.5" customHeight="1" x14ac:dyDescent="0.2">
      <c r="A36" s="355"/>
      <c r="B36" s="356"/>
      <c r="C36" s="357"/>
      <c r="D36" s="358"/>
      <c r="E36" s="358"/>
      <c r="F36" s="359"/>
      <c r="G36" s="359"/>
      <c r="H36" s="361"/>
      <c r="I36" s="361"/>
      <c r="J36" s="347" t="s">
        <v>100</v>
      </c>
      <c r="K36" s="348" t="s">
        <v>101</v>
      </c>
      <c r="L36" s="345"/>
      <c r="M36" s="163" t="s">
        <v>102</v>
      </c>
      <c r="N36" s="346"/>
    </row>
    <row r="37" spans="1:14" s="160" customFormat="1" ht="14.25" customHeight="1" x14ac:dyDescent="0.2">
      <c r="A37" s="355"/>
      <c r="B37" s="356"/>
      <c r="C37" s="357"/>
      <c r="D37" s="358"/>
      <c r="E37" s="358"/>
      <c r="F37" s="359"/>
      <c r="G37" s="359"/>
      <c r="H37" s="361"/>
      <c r="I37" s="361"/>
      <c r="J37" s="347"/>
      <c r="K37" s="348"/>
      <c r="L37" s="345"/>
      <c r="M37" s="164" t="s">
        <v>103</v>
      </c>
      <c r="N37" s="346"/>
    </row>
    <row r="38" spans="1:14" s="160" customFormat="1" ht="15" customHeight="1" x14ac:dyDescent="0.2">
      <c r="A38" s="211" t="s">
        <v>207</v>
      </c>
      <c r="B38" s="199" t="s">
        <v>118</v>
      </c>
      <c r="C38" s="200" t="s">
        <v>105</v>
      </c>
      <c r="D38" s="341">
        <v>4116</v>
      </c>
      <c r="E38" s="341"/>
      <c r="F38" s="201" t="s">
        <v>80</v>
      </c>
      <c r="G38" s="200">
        <v>104513013</v>
      </c>
      <c r="H38" s="342" t="s">
        <v>208</v>
      </c>
      <c r="I38" s="342"/>
      <c r="J38" s="202">
        <v>0</v>
      </c>
      <c r="K38" s="203">
        <v>208833.3</v>
      </c>
      <c r="L38" s="204">
        <v>208833.3</v>
      </c>
      <c r="M38" s="205">
        <f>SUM(K38-L38)</f>
        <v>0</v>
      </c>
      <c r="N38" s="231">
        <v>208833.3</v>
      </c>
    </row>
    <row r="39" spans="1:14" s="160" customFormat="1" ht="15" customHeight="1" x14ac:dyDescent="0.2">
      <c r="A39" s="212" t="s">
        <v>207</v>
      </c>
      <c r="B39" s="207" t="s">
        <v>118</v>
      </c>
      <c r="C39" s="167" t="s">
        <v>105</v>
      </c>
      <c r="D39" s="332">
        <v>4116</v>
      </c>
      <c r="E39" s="332"/>
      <c r="F39" s="169" t="s">
        <v>80</v>
      </c>
      <c r="G39" s="167">
        <v>104113013</v>
      </c>
      <c r="H39" s="343" t="s">
        <v>209</v>
      </c>
      <c r="I39" s="343"/>
      <c r="J39" s="171">
        <v>0</v>
      </c>
      <c r="K39" s="172">
        <v>44666.7</v>
      </c>
      <c r="L39" s="173">
        <v>44666.7</v>
      </c>
      <c r="M39" s="208">
        <f>SUM(K39-L39)</f>
        <v>0</v>
      </c>
      <c r="N39" s="232">
        <v>44666.7</v>
      </c>
    </row>
    <row r="40" spans="1:14" s="160" customFormat="1" ht="15" customHeight="1" x14ac:dyDescent="0.2">
      <c r="A40" s="212" t="s">
        <v>207</v>
      </c>
      <c r="B40" s="209" t="s">
        <v>119</v>
      </c>
      <c r="C40" s="167" t="s">
        <v>105</v>
      </c>
      <c r="D40" s="168">
        <v>4116</v>
      </c>
      <c r="E40" s="168"/>
      <c r="F40" s="169" t="s">
        <v>80</v>
      </c>
      <c r="G40" s="200">
        <v>104513013</v>
      </c>
      <c r="H40" s="342" t="s">
        <v>211</v>
      </c>
      <c r="I40" s="342"/>
      <c r="J40" s="183">
        <v>0</v>
      </c>
      <c r="K40" s="184">
        <v>63750</v>
      </c>
      <c r="L40" s="185">
        <v>63750</v>
      </c>
      <c r="M40" s="208">
        <f>SUM(K40-L40)</f>
        <v>0</v>
      </c>
      <c r="N40" s="233">
        <v>63750</v>
      </c>
    </row>
    <row r="41" spans="1:14" s="160" customFormat="1" ht="15" customHeight="1" x14ac:dyDescent="0.2">
      <c r="A41" s="212" t="s">
        <v>207</v>
      </c>
      <c r="B41" s="209" t="s">
        <v>119</v>
      </c>
      <c r="C41" s="167" t="s">
        <v>105</v>
      </c>
      <c r="D41" s="168">
        <v>4116</v>
      </c>
      <c r="E41" s="168"/>
      <c r="F41" s="169" t="s">
        <v>80</v>
      </c>
      <c r="G41" s="167">
        <v>104113013</v>
      </c>
      <c r="H41" s="343" t="s">
        <v>210</v>
      </c>
      <c r="I41" s="343"/>
      <c r="J41" s="183">
        <v>0</v>
      </c>
      <c r="K41" s="184">
        <v>11250</v>
      </c>
      <c r="L41" s="185">
        <v>11250</v>
      </c>
      <c r="M41" s="208">
        <f>SUM(K41-L41)</f>
        <v>0</v>
      </c>
      <c r="N41" s="232">
        <v>11250</v>
      </c>
    </row>
    <row r="42" spans="1:14" s="160" customFormat="1" ht="15" customHeight="1" x14ac:dyDescent="0.2">
      <c r="A42" s="206" t="s">
        <v>141</v>
      </c>
      <c r="B42" s="167" t="s">
        <v>142</v>
      </c>
      <c r="C42" s="167" t="s">
        <v>105</v>
      </c>
      <c r="D42" s="332">
        <v>4116</v>
      </c>
      <c r="E42" s="332"/>
      <c r="F42" s="169" t="s">
        <v>80</v>
      </c>
      <c r="G42" s="240">
        <v>14004</v>
      </c>
      <c r="H42" s="170" t="s">
        <v>143</v>
      </c>
      <c r="I42" s="170"/>
      <c r="J42" s="171">
        <v>0</v>
      </c>
      <c r="K42" s="172">
        <v>150000</v>
      </c>
      <c r="L42" s="173">
        <v>150000</v>
      </c>
      <c r="M42" s="174">
        <f>SUM(J42+K42-L42)</f>
        <v>0</v>
      </c>
      <c r="N42" s="175">
        <v>150000</v>
      </c>
    </row>
    <row r="43" spans="1:14" s="160" customFormat="1" ht="15" customHeight="1" x14ac:dyDescent="0.2">
      <c r="A43" s="237" t="s">
        <v>129</v>
      </c>
      <c r="B43" s="180" t="s">
        <v>131</v>
      </c>
      <c r="C43" s="180" t="s">
        <v>105</v>
      </c>
      <c r="D43" s="333">
        <v>4122</v>
      </c>
      <c r="E43" s="333"/>
      <c r="F43" s="229" t="s">
        <v>80</v>
      </c>
      <c r="G43" s="210" t="s">
        <v>132</v>
      </c>
      <c r="H43" s="238" t="s">
        <v>130</v>
      </c>
      <c r="I43" s="238"/>
      <c r="J43" s="183">
        <v>0</v>
      </c>
      <c r="K43" s="184">
        <v>78000</v>
      </c>
      <c r="L43" s="185">
        <v>78000</v>
      </c>
      <c r="M43" s="239">
        <f>SUM(J43+K43-L43)</f>
        <v>0</v>
      </c>
      <c r="N43" s="186">
        <v>78000</v>
      </c>
    </row>
    <row r="44" spans="1:14" s="160" customFormat="1" ht="15" customHeight="1" x14ac:dyDescent="0.2">
      <c r="A44" s="206" t="s">
        <v>129</v>
      </c>
      <c r="B44" s="230" t="s">
        <v>133</v>
      </c>
      <c r="C44" s="180" t="s">
        <v>105</v>
      </c>
      <c r="D44" s="332">
        <v>4122</v>
      </c>
      <c r="E44" s="332"/>
      <c r="F44" s="169" t="s">
        <v>80</v>
      </c>
      <c r="G44" s="210" t="s">
        <v>134</v>
      </c>
      <c r="H44" s="170" t="s">
        <v>135</v>
      </c>
      <c r="I44" s="170"/>
      <c r="J44" s="183">
        <v>0</v>
      </c>
      <c r="K44" s="184">
        <v>30000</v>
      </c>
      <c r="L44" s="185">
        <v>30000</v>
      </c>
      <c r="M44" s="174">
        <f>SUM(J44+K44-L44)</f>
        <v>0</v>
      </c>
      <c r="N44" s="175">
        <v>30000</v>
      </c>
    </row>
    <row r="45" spans="1:14" s="160" customFormat="1" ht="15" customHeight="1" x14ac:dyDescent="0.2">
      <c r="A45" s="289" t="s">
        <v>146</v>
      </c>
      <c r="B45" s="290" t="s">
        <v>136</v>
      </c>
      <c r="C45" s="290" t="s">
        <v>105</v>
      </c>
      <c r="D45" s="334">
        <v>4121</v>
      </c>
      <c r="E45" s="334"/>
      <c r="F45" s="335" t="s">
        <v>147</v>
      </c>
      <c r="G45" s="336"/>
      <c r="H45" s="337" t="s">
        <v>148</v>
      </c>
      <c r="I45" s="338"/>
      <c r="J45" s="291">
        <v>0</v>
      </c>
      <c r="K45" s="292">
        <v>25000</v>
      </c>
      <c r="L45" s="293">
        <v>25000</v>
      </c>
      <c r="M45" s="294">
        <f>SUM(J45+K45-L45)</f>
        <v>0</v>
      </c>
      <c r="N45" s="295">
        <v>25000</v>
      </c>
    </row>
    <row r="46" spans="1:14" s="160" customFormat="1" ht="15" customHeight="1" thickBot="1" x14ac:dyDescent="0.25">
      <c r="A46" s="296" t="s">
        <v>203</v>
      </c>
      <c r="B46" s="297" t="s">
        <v>204</v>
      </c>
      <c r="C46" s="297" t="s">
        <v>105</v>
      </c>
      <c r="D46" s="331">
        <v>4122</v>
      </c>
      <c r="E46" s="331"/>
      <c r="F46" s="303" t="s">
        <v>80</v>
      </c>
      <c r="G46" s="304" t="s">
        <v>205</v>
      </c>
      <c r="H46" s="339" t="s">
        <v>206</v>
      </c>
      <c r="I46" s="340"/>
      <c r="J46" s="298">
        <v>0</v>
      </c>
      <c r="K46" s="299">
        <v>100000</v>
      </c>
      <c r="L46" s="300">
        <v>100000</v>
      </c>
      <c r="M46" s="301">
        <f>SUM(J46+K46-L46)</f>
        <v>0</v>
      </c>
      <c r="N46" s="302">
        <v>100000</v>
      </c>
    </row>
    <row r="47" spans="1:14" s="160" customFormat="1" ht="22.5" customHeight="1" thickTop="1" thickBot="1" x14ac:dyDescent="0.25">
      <c r="A47" s="329" t="s">
        <v>113</v>
      </c>
      <c r="B47" s="329"/>
      <c r="C47" s="329"/>
      <c r="D47" s="329"/>
      <c r="E47" s="329"/>
      <c r="F47" s="329"/>
      <c r="G47" s="329"/>
      <c r="H47" s="329"/>
      <c r="I47" s="329"/>
      <c r="J47" s="188">
        <f>SUM(J38:J46)</f>
        <v>0</v>
      </c>
      <c r="K47" s="189">
        <f>SUM(K38:K46)</f>
        <v>711500</v>
      </c>
      <c r="L47" s="190">
        <f>SUM(L38:L46)</f>
        <v>711500</v>
      </c>
      <c r="M47" s="191">
        <f>SUM(M38:M46)</f>
        <v>0</v>
      </c>
      <c r="N47" s="192">
        <f>SUM(N38:N46)</f>
        <v>711500</v>
      </c>
    </row>
    <row r="48" spans="1:14" s="160" customFormat="1" x14ac:dyDescent="0.25">
      <c r="A48" s="330" t="s">
        <v>41</v>
      </c>
      <c r="B48" s="330"/>
      <c r="C48" s="330"/>
      <c r="D48" s="330"/>
      <c r="E48" s="330"/>
      <c r="F48" s="330"/>
      <c r="G48" s="330"/>
      <c r="H48" s="330"/>
      <c r="I48" s="330"/>
      <c r="J48" s="349">
        <f>SUM(J47:K47)</f>
        <v>711500</v>
      </c>
      <c r="K48" s="349"/>
      <c r="L48" s="194"/>
      <c r="M48" s="6"/>
      <c r="N48" s="195"/>
    </row>
    <row r="50" spans="11:11" x14ac:dyDescent="0.25">
      <c r="K50" s="213"/>
    </row>
    <row r="52" spans="11:11" x14ac:dyDescent="0.25">
      <c r="K52" s="214"/>
    </row>
  </sheetData>
  <sheetProtection selectLockedCells="1" selectUnlockedCells="1"/>
  <mergeCells count="61">
    <mergeCell ref="A4:C4"/>
    <mergeCell ref="D4:N4"/>
    <mergeCell ref="C5:D5"/>
    <mergeCell ref="F5:J5"/>
    <mergeCell ref="C6:D6"/>
    <mergeCell ref="F6:J6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J20:K20"/>
    <mergeCell ref="H11:I13"/>
    <mergeCell ref="J11:K11"/>
    <mergeCell ref="L11:L13"/>
    <mergeCell ref="N11:N13"/>
    <mergeCell ref="J12:J13"/>
    <mergeCell ref="K12:K13"/>
    <mergeCell ref="D14:E14"/>
    <mergeCell ref="H14:I14"/>
    <mergeCell ref="H17:I17"/>
    <mergeCell ref="H18:I18"/>
    <mergeCell ref="A19:I19"/>
    <mergeCell ref="J48:K48"/>
    <mergeCell ref="D44:E44"/>
    <mergeCell ref="A32:D32"/>
    <mergeCell ref="E32:N32"/>
    <mergeCell ref="A33:I33"/>
    <mergeCell ref="A34:I34"/>
    <mergeCell ref="J34:M34"/>
    <mergeCell ref="A35:A37"/>
    <mergeCell ref="B35:B37"/>
    <mergeCell ref="C35:C37"/>
    <mergeCell ref="D35:E37"/>
    <mergeCell ref="F35:G37"/>
    <mergeCell ref="H35:I37"/>
    <mergeCell ref="H41:I41"/>
    <mergeCell ref="J35:K35"/>
    <mergeCell ref="L35:L37"/>
    <mergeCell ref="N35:N37"/>
    <mergeCell ref="J36:J37"/>
    <mergeCell ref="K36:K37"/>
    <mergeCell ref="D38:E38"/>
    <mergeCell ref="H38:I38"/>
    <mergeCell ref="D39:E39"/>
    <mergeCell ref="H39:I39"/>
    <mergeCell ref="H40:I40"/>
    <mergeCell ref="A47:I47"/>
    <mergeCell ref="A48:I48"/>
    <mergeCell ref="D46:E46"/>
    <mergeCell ref="D42:E42"/>
    <mergeCell ref="D43:E43"/>
    <mergeCell ref="D45:E45"/>
    <mergeCell ref="F45:G45"/>
    <mergeCell ref="H45:I45"/>
    <mergeCell ref="H46:I46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5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2018-09-17T12:03:18Z</cp:lastPrinted>
  <dcterms:created xsi:type="dcterms:W3CDTF">2018-06-18T04:56:11Z</dcterms:created>
  <dcterms:modified xsi:type="dcterms:W3CDTF">2024-01-15T14:12:26Z</dcterms:modified>
</cp:coreProperties>
</file>