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6380" windowHeight="7890"/>
  </bookViews>
  <sheets>
    <sheet name="ROZPOČTOVÉ OPATŘENÍ č. 5" sheetId="23" r:id="rId1"/>
    <sheet name="Přehled o stavu rozpočtu 2019" sheetId="18" r:id="rId2"/>
    <sheet name="Dotace 2019 - přehled" sheetId="16" r:id="rId3"/>
  </sheets>
  <calcPr calcId="145621"/>
</workbook>
</file>

<file path=xl/calcChain.xml><?xml version="1.0" encoding="utf-8"?>
<calcChain xmlns="http://schemas.openxmlformats.org/spreadsheetml/2006/main">
  <c r="E25" i="18" l="1"/>
  <c r="E23" i="18"/>
  <c r="E13" i="18"/>
  <c r="M25" i="23"/>
  <c r="L25" i="23"/>
  <c r="L52" i="16"/>
  <c r="K52" i="16"/>
  <c r="M49" i="16"/>
  <c r="N49" i="16"/>
  <c r="N48" i="16"/>
  <c r="M48" i="16"/>
  <c r="E11" i="18"/>
  <c r="D37" i="18"/>
  <c r="M19" i="23"/>
  <c r="L19" i="23"/>
  <c r="M68" i="23"/>
  <c r="L68" i="23"/>
  <c r="M11" i="23"/>
  <c r="L11" i="23"/>
  <c r="N47" i="16"/>
  <c r="M47" i="16"/>
  <c r="N51" i="16"/>
  <c r="M51" i="16"/>
  <c r="M52" i="16"/>
  <c r="N46" i="16"/>
  <c r="M46" i="16"/>
  <c r="J52" i="16"/>
  <c r="J53" i="16"/>
  <c r="N45" i="16"/>
  <c r="M45" i="16"/>
  <c r="N44" i="16"/>
  <c r="M44" i="16"/>
  <c r="N43" i="16"/>
  <c r="M43" i="16"/>
  <c r="N42" i="16"/>
  <c r="M42" i="16"/>
  <c r="N41" i="16"/>
  <c r="M41" i="16"/>
  <c r="N40" i="16"/>
  <c r="M40" i="16"/>
  <c r="N39" i="16"/>
  <c r="M39" i="16"/>
  <c r="N16" i="16"/>
  <c r="L16" i="16"/>
  <c r="K16" i="16"/>
  <c r="J16" i="16"/>
  <c r="J17" i="16"/>
  <c r="M14" i="16"/>
  <c r="M16" i="16"/>
  <c r="L8" i="16"/>
  <c r="K8" i="16"/>
  <c r="E44" i="18"/>
  <c r="C38" i="18"/>
  <c r="C49" i="18"/>
  <c r="C50" i="18"/>
  <c r="C37" i="18"/>
  <c r="D43" i="18"/>
  <c r="D42" i="18"/>
  <c r="E42" i="18"/>
  <c r="E45" i="18"/>
  <c r="C43" i="18"/>
  <c r="E32" i="18"/>
  <c r="C42" i="18"/>
  <c r="E43" i="18"/>
  <c r="D45" i="18"/>
  <c r="C45" i="18"/>
  <c r="C48" i="18"/>
  <c r="C39" i="18"/>
  <c r="N52" i="16"/>
  <c r="E27" i="18"/>
  <c r="D38" i="18"/>
  <c r="E37" i="18"/>
  <c r="D48" i="18"/>
  <c r="E15" i="18"/>
  <c r="D49" i="18"/>
  <c r="D50" i="18"/>
  <c r="E38" i="18"/>
  <c r="E49" i="18"/>
  <c r="D39" i="18"/>
  <c r="E48" i="18"/>
  <c r="E39" i="18"/>
  <c r="E50" i="18"/>
</calcChain>
</file>

<file path=xl/sharedStrings.xml><?xml version="1.0" encoding="utf-8"?>
<sst xmlns="http://schemas.openxmlformats.org/spreadsheetml/2006/main" count="514" uniqueCount="196">
  <si>
    <t>a)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</si>
  <si>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</si>
  <si>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</si>
  <si>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</si>
  <si>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</si>
  <si>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</si>
  <si>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</si>
  <si>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</si>
  <si>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</si>
  <si>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</si>
  <si>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</si>
  <si>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</si>
  <si>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</si>
  <si>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</si>
  <si>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</si>
  <si>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</si>
  <si>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</si>
  <si>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</si>
  <si>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</si>
  <si>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</si>
  <si>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</si>
  <si>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</si>
  <si>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</si>
  <si>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</si>
  <si>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I.</t>
  </si>
  <si>
    <t>II.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</si>
  <si>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</si>
  <si>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</si>
  <si>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</si>
  <si>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</si>
  <si>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</si>
  <si>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</si>
  <si>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</si>
  <si>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</si>
  <si>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</si>
  <si>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</si>
  <si>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</si>
  <si>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</si>
  <si>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</si>
  <si>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003745</t>
  </si>
  <si>
    <t>5011</t>
  </si>
  <si>
    <t>VPP - platy zaměstnanců v pracovním poměru</t>
  </si>
  <si>
    <t>5031</t>
  </si>
  <si>
    <t>5032</t>
  </si>
  <si>
    <t>VPP - povinné pojistné na veřejné zdravotní pojištění</t>
  </si>
  <si>
    <t>5139</t>
  </si>
  <si>
    <t>5169</t>
  </si>
  <si>
    <t>5909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</si>
  <si>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</si>
  <si>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</si>
  <si>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</si>
  <si>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</si>
  <si>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</si>
  <si>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</si>
  <si>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</si>
  <si>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</si>
  <si>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</si>
  <si>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</si>
  <si>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</si>
  <si>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006409</t>
  </si>
  <si>
    <t>P.č.</t>
  </si>
  <si>
    <t xml:space="preserve">Neinvestiční přijaté transfery od obcí – knihy do knihovny 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</si>
  <si>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</si>
  <si>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</si>
  <si>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</si>
  <si>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</si>
  <si>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</si>
  <si>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</si>
  <si>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</si>
  <si>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</si>
  <si>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</si>
  <si>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</si>
  <si>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</si>
  <si>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</si>
  <si>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</si>
  <si>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</si>
  <si>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</si>
  <si>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</si>
  <si>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</si>
  <si>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</si>
  <si>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</si>
  <si>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</si>
  <si>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</si>
  <si>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</si>
  <si>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</si>
  <si>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</si>
  <si>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</si>
  <si>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</si>
  <si>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VPP - povinné pojistné na soc.zabezpečení a přísp. na státní politiku zaměstnanosti</t>
  </si>
  <si>
    <t>Přijaté transfery – dotace, které byly součástí schváleného rozpočtu:</t>
  </si>
  <si>
    <t>5171</t>
  </si>
  <si>
    <t>001032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</si>
  <si>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</si>
  <si>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</si>
  <si>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27.03.2019: </t>
    </r>
  </si>
  <si>
    <t>Rozpočet  schválený 2019</t>
  </si>
  <si>
    <t>PŘÍJMY 2019 celkem (+)</t>
  </si>
  <si>
    <t>VÝDAJE 2019 celkem (-)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</si>
  <si>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1/2019 - RMě Štíty dne 24.04.2019: </t>
    </r>
  </si>
  <si>
    <t>Rozpočtové změny 2019</t>
  </si>
  <si>
    <t>Rozpočet  upravený 2019</t>
  </si>
  <si>
    <t>Celkový přehled - TRANSFERY - DOTACE  2019</t>
  </si>
  <si>
    <t>NÁROK 2019</t>
  </si>
  <si>
    <t>Skutečný příjem 2019</t>
  </si>
  <si>
    <t>Přijaté transfery – dotace přijaté v průběhu roku 2019 – rozpočtovány na základě rozpočtových opatření:</t>
  </si>
  <si>
    <t>Úřad práce Olomouc - "VPP" 85% z dotace 15.000,- Kč - pohledávka 2018 - evropský podíl</t>
  </si>
  <si>
    <t>Úřad práce Olomouc - "VPP" 15% z dotace 15.000,- Kč - pohledávka 2018 - národní podíl</t>
  </si>
  <si>
    <t>13101</t>
  </si>
  <si>
    <t>003429</t>
  </si>
  <si>
    <t>003613</t>
  </si>
  <si>
    <t>6909</t>
  </si>
  <si>
    <t>6121</t>
  </si>
  <si>
    <t>003314</t>
  </si>
  <si>
    <t>003639</t>
  </si>
  <si>
    <t>006171</t>
  </si>
  <si>
    <t>II. (Změna - navýšení) Neinvestiční dotace na VEŘEJNĚ PROSPĚŠNÉ PRÁCE (VPP) - Úřad práce Šumperk</t>
  </si>
  <si>
    <t>003119</t>
  </si>
  <si>
    <t>5336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</si>
  <si>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2/2019 - RMě Štíty dne 22.05.2019: </t>
    </r>
  </si>
  <si>
    <t>2/2019</t>
  </si>
  <si>
    <t>III.</t>
  </si>
  <si>
    <t>MŠMT prostřednictvím KrÚ Ol. - Průtokový transfer pro ZŠ a MŠ Štíty - OP Výzkum, vývoj a vzdělávání - SR</t>
  </si>
  <si>
    <t>MŠMT prostřednictvím KrÚ Ol. - Průtokový transfer pro ZŠ a MŠ Štíty - OP Výzkum, vývoj a vzdělávání - EU</t>
  </si>
  <si>
    <t>IV.</t>
  </si>
  <si>
    <t>V.</t>
  </si>
  <si>
    <t>SR prostřednictvím KrÚ Olomouc - "Volby do Evropského parlamentu"</t>
  </si>
  <si>
    <t>MŠMT prostřednictvím KrÚ Ol. - Průtokový transfer pro ZŠ a MŠ Štíty - prevence rizik.chování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</si>
  <si>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3/2019 - ZMě Štíty dne 26.06.2019: </t>
    </r>
  </si>
  <si>
    <t>003319</t>
  </si>
  <si>
    <t>003612</t>
  </si>
  <si>
    <t>003719</t>
  </si>
  <si>
    <t>6409-5909 rezerva na pokrytí neinvestičních výdajů libovolného § RS</t>
  </si>
  <si>
    <t>VI.</t>
  </si>
  <si>
    <t>VII.</t>
  </si>
  <si>
    <t>4122</t>
  </si>
  <si>
    <t>3/2019</t>
  </si>
  <si>
    <t>Ministerstvo vnitra ČR prostřednictvím KrÚ Ol. - JSDH Štíty - zabezpečení akceschopnosti</t>
  </si>
  <si>
    <t>Olomoucký kraj - JSDH Štíty - pořízení, Tzh a oprava požární techniky a nákup věcného vybavení</t>
  </si>
  <si>
    <t>003113</t>
  </si>
  <si>
    <t>KULTURA - nákup ostatních služeb</t>
  </si>
  <si>
    <t>5194</t>
  </si>
  <si>
    <t>5424</t>
  </si>
  <si>
    <t>VPP - náhrada DPN</t>
  </si>
  <si>
    <t>VIII.</t>
  </si>
  <si>
    <t>Olomoucký kraj - Partnerské dny</t>
  </si>
  <si>
    <t>4/2019</t>
  </si>
  <si>
    <t>IX.</t>
  </si>
  <si>
    <t>ZJ 024, orj. 3002, org. 3002</t>
  </si>
  <si>
    <t xml:space="preserve">Statutární město Olomouc - "MEIS"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</si>
  <si>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4/2019 - ZMě Štíty dne 31.07.2019: </t>
    </r>
  </si>
  <si>
    <t>5041</t>
  </si>
  <si>
    <t>5153</t>
  </si>
  <si>
    <t>NBH - plyn</t>
  </si>
  <si>
    <t>NBH - vratky přeplatků z vyúčtování služeb</t>
  </si>
  <si>
    <t>2) Změny rozpočtu - vlastní - VÝDAJE</t>
  </si>
  <si>
    <t>X.</t>
  </si>
  <si>
    <t>Olomoucký kraj - Multigenerační projekt "S rodinou za kulturou"</t>
  </si>
  <si>
    <t>LES - nákup ostatních služeb</t>
  </si>
  <si>
    <t>006223</t>
  </si>
  <si>
    <t>PARTNERSTVÍ - nákup ostatních služeb</t>
  </si>
  <si>
    <t>6409-6909 rezerva na pokrytí investičních výdajů libovolného § RS</t>
  </si>
  <si>
    <t>Účelová neinvestiční dotace na VPP za 7/2019</t>
  </si>
  <si>
    <t>ZŠ Štíty - materiál</t>
  </si>
  <si>
    <t>KNIHOVNA - opravy a udržování</t>
  </si>
  <si>
    <t>5151</t>
  </si>
  <si>
    <t>KULTURA - studená voda</t>
  </si>
  <si>
    <t>003421</t>
  </si>
  <si>
    <t>MH - opravy a udržování</t>
  </si>
  <si>
    <t>5329</t>
  </si>
  <si>
    <t>XI. Průtokový transfer pro ZŠ a MŠ Štíty na - OP potravinové a materiální pomoci v Ol.kraji "Obědy do škol v Olomouckém kraji" - Olomoucký kraj</t>
  </si>
  <si>
    <t>120513014</t>
  </si>
  <si>
    <t>120113014</t>
  </si>
  <si>
    <t>Účelová neinvestiční dotace - Průtokový transfer pro ZŠ a MŠ Štíty na - "Obědy do škol v Olomouckém kraji" - EU</t>
  </si>
  <si>
    <t>Účelová neinvestiční dotace - Průtokový transfer pro ZŠ a MŠ Štíty na - "Obědy do škol v Olomouckém kraji" - SR</t>
  </si>
  <si>
    <t>ZŠ Štíty - opravy a udržování</t>
  </si>
  <si>
    <t>003399</t>
  </si>
  <si>
    <t>SPOZ - věcné dary</t>
  </si>
  <si>
    <t>VYUŽITÍ VOLNÉHO ČASU DĚTÍ A MLÁDEŽE - herní prvky Crhov, Březná</t>
  </si>
  <si>
    <t>BH - vratky přeplatků z vyúčtování služeb</t>
  </si>
  <si>
    <t>NBH - studená voda</t>
  </si>
  <si>
    <t>Bokimobil - opravy a udržování</t>
  </si>
  <si>
    <t>035</t>
  </si>
  <si>
    <r>
      <t xml:space="preserve">SPRÁVA - Neinvestiční dotace: </t>
    </r>
    <r>
      <rPr>
        <sz val="9"/>
        <color indexed="8"/>
        <rFont val="Calibri"/>
        <family val="2"/>
        <charset val="238"/>
      </rPr>
      <t>projekt "Lyžařská běžecká oblast Buková hora-Suchý Vrch"</t>
    </r>
  </si>
  <si>
    <t>PARTNERSTVÍ - hudební vystoupení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</si>
  <si>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5/2019 - RMě Štíty dne 28.08.2019: </t>
    </r>
  </si>
  <si>
    <r>
      <t xml:space="preserve">(±944.500,- Kč) </t>
    </r>
    <r>
      <rPr>
        <sz val="6"/>
        <color indexed="62"/>
        <rFont val="Symbol"/>
        <family val="1"/>
        <charset val="2"/>
      </rPr>
      <t>®</t>
    </r>
  </si>
  <si>
    <t>5/2019</t>
  </si>
  <si>
    <t>XI.</t>
  </si>
  <si>
    <t>Olomoucký kraj - Průtokový transfer pro ZŠ a MŠ Štíty - "Obědy do škol v Olomouckém kraji" - EU</t>
  </si>
  <si>
    <t>Olomoucký kraj - Průtokový transfer pro ZŠ a MŠ Štíty - "Obědy do škol v Olomouckém kraji" - SR</t>
  </si>
  <si>
    <t>1-5/2019</t>
  </si>
  <si>
    <t>Úřad práce Šumperk - "VPP" - 3-7/2019</t>
  </si>
  <si>
    <t>XII . Finanční dar - Vesnice roku 2019 - Olomoucký kraj</t>
  </si>
  <si>
    <t>Finanční dar - Vesnice roku 2019 - Olomoucký kraj</t>
  </si>
  <si>
    <t>XII.</t>
  </si>
  <si>
    <t>Olomoucký kraj - Finanční dar - Vesnice roku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</si>
</sst>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84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8"/>
      <name val="Calibri"/>
      <family val="2"/>
      <charset val="238"/>
    </font>
    <font>
      <b/>
      <i/>
      <sz val="6"/>
      <name val="Arial"/>
      <family val="2"/>
      <charset val="238"/>
    </font>
    <font>
      <b/>
      <i/>
      <sz val="7.5"/>
      <color indexed="8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6"/>
      <color indexed="62"/>
      <name val="Symbol"/>
      <family val="1"/>
      <charset val="2"/>
    </font>
    <font>
      <sz val="7.5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80"/>
      <name val="Symbol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2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 style="thick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</borders>
  <cellStyleXfs count="12">
    <xf numFmtId="0" fontId="0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65" fillId="0" borderId="0"/>
    <xf numFmtId="0" fontId="25" fillId="0" borderId="0"/>
    <xf numFmtId="0" fontId="1" fillId="0" borderId="0"/>
    <xf numFmtId="0" fontId="1" fillId="0" borderId="0"/>
    <xf numFmtId="0" fontId="64" fillId="0" borderId="0"/>
    <xf numFmtId="0" fontId="15" fillId="0" borderId="0"/>
    <xf numFmtId="0" fontId="15" fillId="0" borderId="0"/>
  </cellStyleXfs>
  <cellXfs count="344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0" fontId="10" fillId="0" borderId="5" xfId="1" applyFont="1" applyBorder="1" applyAlignment="1">
      <alignment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7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right" vertical="center"/>
    </xf>
    <xf numFmtId="165" fontId="7" fillId="4" borderId="10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165" fontId="23" fillId="0" borderId="0" xfId="1" applyNumberFormat="1" applyFont="1"/>
    <xf numFmtId="0" fontId="7" fillId="7" borderId="10" xfId="1" applyFont="1" applyFill="1" applyBorder="1" applyAlignment="1">
      <alignment horizontal="right" vertical="center" wrapText="1"/>
    </xf>
    <xf numFmtId="0" fontId="8" fillId="7" borderId="9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65" fontId="7" fillId="4" borderId="15" xfId="1" applyNumberFormat="1" applyFont="1" applyFill="1" applyBorder="1" applyAlignment="1">
      <alignment horizontal="right" vertical="center"/>
    </xf>
    <xf numFmtId="165" fontId="7" fillId="2" borderId="16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" fillId="0" borderId="0" xfId="1" applyAlignment="1">
      <alignment vertical="center"/>
    </xf>
    <xf numFmtId="49" fontId="66" fillId="0" borderId="0" xfId="0" applyNumberFormat="1" applyFont="1" applyAlignment="1">
      <alignment horizontal="left" vertical="center"/>
    </xf>
    <xf numFmtId="49" fontId="67" fillId="0" borderId="0" xfId="0" applyNumberFormat="1" applyFont="1" applyAlignment="1">
      <alignment horizontal="center" vertical="center"/>
    </xf>
    <xf numFmtId="49" fontId="68" fillId="0" borderId="0" xfId="0" applyNumberFormat="1" applyFont="1" applyAlignment="1">
      <alignment horizontal="center" vertical="center"/>
    </xf>
    <xf numFmtId="49" fontId="69" fillId="0" borderId="0" xfId="1" applyNumberFormat="1" applyFont="1" applyAlignment="1">
      <alignment horizontal="center" vertical="center"/>
    </xf>
    <xf numFmtId="4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49" fontId="66" fillId="0" borderId="0" xfId="0" applyNumberFormat="1" applyFont="1" applyAlignment="1">
      <alignment horizontal="center" vertical="center"/>
    </xf>
    <xf numFmtId="49" fontId="70" fillId="0" borderId="0" xfId="0" applyNumberFormat="1" applyFont="1" applyAlignment="1">
      <alignment horizontal="center" vertical="center"/>
    </xf>
    <xf numFmtId="49" fontId="68" fillId="0" borderId="0" xfId="0" applyNumberFormat="1" applyFont="1" applyFill="1" applyBorder="1" applyAlignment="1">
      <alignment horizontal="center" vertical="center"/>
    </xf>
    <xf numFmtId="49" fontId="71" fillId="0" borderId="0" xfId="0" applyNumberFormat="1" applyFont="1" applyFill="1" applyBorder="1" applyAlignment="1">
      <alignment vertical="center"/>
    </xf>
    <xf numFmtId="49" fontId="72" fillId="0" borderId="0" xfId="1" applyNumberFormat="1" applyFont="1" applyAlignment="1">
      <alignment horizontal="center" vertical="center"/>
    </xf>
    <xf numFmtId="4" fontId="72" fillId="0" borderId="0" xfId="1" applyNumberFormat="1" applyFont="1" applyAlignment="1">
      <alignment vertical="center"/>
    </xf>
    <xf numFmtId="0" fontId="72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/>
    <xf numFmtId="49" fontId="73" fillId="8" borderId="17" xfId="0" applyNumberFormat="1" applyFont="1" applyFill="1" applyBorder="1" applyAlignment="1">
      <alignment horizontal="center" vertical="center"/>
    </xf>
    <xf numFmtId="49" fontId="73" fillId="8" borderId="18" xfId="0" applyNumberFormat="1" applyFont="1" applyFill="1" applyBorder="1" applyAlignment="1">
      <alignment horizontal="center" vertical="center"/>
    </xf>
    <xf numFmtId="49" fontId="74" fillId="8" borderId="18" xfId="0" applyNumberFormat="1" applyFont="1" applyFill="1" applyBorder="1" applyAlignment="1">
      <alignment horizontal="center" vertical="center"/>
    </xf>
    <xf numFmtId="49" fontId="75" fillId="8" borderId="18" xfId="1" applyNumberFormat="1" applyFont="1" applyFill="1" applyBorder="1" applyAlignment="1">
      <alignment horizontal="center" vertical="center"/>
    </xf>
    <xf numFmtId="4" fontId="75" fillId="8" borderId="18" xfId="1" applyNumberFormat="1" applyFont="1" applyFill="1" applyBorder="1" applyAlignment="1">
      <alignment horizontal="center" vertical="center"/>
    </xf>
    <xf numFmtId="0" fontId="75" fillId="8" borderId="19" xfId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49" fontId="73" fillId="8" borderId="20" xfId="0" applyNumberFormat="1" applyFont="1" applyFill="1" applyBorder="1" applyAlignment="1">
      <alignment horizontal="center" vertical="center"/>
    </xf>
    <xf numFmtId="49" fontId="74" fillId="8" borderId="20" xfId="0" applyNumberFormat="1" applyFont="1" applyFill="1" applyBorder="1" applyAlignment="1">
      <alignment horizontal="center" vertical="center"/>
    </xf>
    <xf numFmtId="49" fontId="75" fillId="8" borderId="20" xfId="1" applyNumberFormat="1" applyFont="1" applyFill="1" applyBorder="1" applyAlignment="1">
      <alignment horizontal="center" vertical="center"/>
    </xf>
    <xf numFmtId="4" fontId="75" fillId="8" borderId="20" xfId="1" applyNumberFormat="1" applyFont="1" applyFill="1" applyBorder="1" applyAlignment="1">
      <alignment horizontal="center" vertical="center"/>
    </xf>
    <xf numFmtId="0" fontId="75" fillId="8" borderId="2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25" fillId="9" borderId="0" xfId="1" applyFont="1" applyFill="1" applyAlignment="1">
      <alignment vertical="center"/>
    </xf>
    <xf numFmtId="0" fontId="25" fillId="9" borderId="0" xfId="1" applyFont="1" applyFill="1"/>
    <xf numFmtId="0" fontId="19" fillId="0" borderId="24" xfId="1" applyFont="1" applyBorder="1" applyAlignment="1">
      <alignment horizontal="center" vertical="center"/>
    </xf>
    <xf numFmtId="4" fontId="76" fillId="8" borderId="18" xfId="1" applyNumberFormat="1" applyFont="1" applyFill="1" applyBorder="1" applyAlignment="1">
      <alignment vertical="center"/>
    </xf>
    <xf numFmtId="0" fontId="76" fillId="8" borderId="19" xfId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/>
    <xf numFmtId="165" fontId="7" fillId="4" borderId="25" xfId="1" applyNumberFormat="1" applyFont="1" applyFill="1" applyBorder="1" applyAlignment="1">
      <alignment horizontal="right" vertical="center"/>
    </xf>
    <xf numFmtId="165" fontId="7" fillId="2" borderId="24" xfId="1" applyNumberFormat="1" applyFont="1" applyFill="1" applyBorder="1" applyAlignment="1">
      <alignment horizontal="right" vertical="center"/>
    </xf>
    <xf numFmtId="0" fontId="24" fillId="0" borderId="0" xfId="2" applyAlignment="1">
      <alignment vertical="center"/>
    </xf>
    <xf numFmtId="164" fontId="31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4" fontId="34" fillId="0" borderId="0" xfId="2" applyNumberFormat="1" applyFont="1" applyAlignment="1">
      <alignment vertical="center"/>
    </xf>
    <xf numFmtId="0" fontId="35" fillId="0" borderId="0" xfId="2" applyFont="1" applyAlignment="1">
      <alignment horizontal="justify" vertical="center"/>
    </xf>
    <xf numFmtId="164" fontId="36" fillId="0" borderId="0" xfId="2" applyNumberFormat="1" applyFont="1" applyAlignment="1">
      <alignment vertical="center"/>
    </xf>
    <xf numFmtId="164" fontId="36" fillId="5" borderId="26" xfId="2" applyNumberFormat="1" applyFont="1" applyFill="1" applyBorder="1" applyAlignment="1">
      <alignment vertical="center"/>
    </xf>
    <xf numFmtId="0" fontId="40" fillId="0" borderId="0" xfId="2" applyFont="1" applyAlignment="1">
      <alignment horizontal="justify" vertical="center"/>
    </xf>
    <xf numFmtId="164" fontId="36" fillId="5" borderId="0" xfId="2" applyNumberFormat="1" applyFont="1" applyFill="1" applyAlignment="1">
      <alignment vertical="center"/>
    </xf>
    <xf numFmtId="3" fontId="46" fillId="6" borderId="27" xfId="2" applyNumberFormat="1" applyFont="1" applyFill="1" applyBorder="1" applyAlignment="1">
      <alignment horizontal="center" vertical="center" wrapText="1"/>
    </xf>
    <xf numFmtId="164" fontId="31" fillId="5" borderId="28" xfId="2" applyNumberFormat="1" applyFont="1" applyFill="1" applyBorder="1" applyAlignment="1">
      <alignment vertical="center" wrapText="1"/>
    </xf>
    <xf numFmtId="164" fontId="31" fillId="5" borderId="29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 wrapText="1"/>
    </xf>
    <xf numFmtId="0" fontId="48" fillId="0" borderId="26" xfId="2" applyFont="1" applyBorder="1" applyAlignment="1">
      <alignment horizontal="center" vertical="center"/>
    </xf>
    <xf numFmtId="0" fontId="31" fillId="0" borderId="30" xfId="2" applyFont="1" applyBorder="1" applyAlignment="1">
      <alignment vertical="center"/>
    </xf>
    <xf numFmtId="0" fontId="49" fillId="0" borderId="31" xfId="2" applyFont="1" applyBorder="1" applyAlignment="1">
      <alignment vertical="center" wrapText="1"/>
    </xf>
    <xf numFmtId="164" fontId="49" fillId="5" borderId="32" xfId="2" applyNumberFormat="1" applyFont="1" applyFill="1" applyBorder="1" applyAlignment="1">
      <alignment horizontal="right" vertical="center" wrapText="1"/>
    </xf>
    <xf numFmtId="164" fontId="31" fillId="5" borderId="32" xfId="2" applyNumberFormat="1" applyFont="1" applyFill="1" applyBorder="1" applyAlignment="1">
      <alignment vertical="center" wrapText="1"/>
    </xf>
    <xf numFmtId="0" fontId="31" fillId="0" borderId="33" xfId="2" applyFont="1" applyBorder="1" applyAlignment="1">
      <alignment vertical="center"/>
    </xf>
    <xf numFmtId="0" fontId="49" fillId="0" borderId="34" xfId="2" applyFont="1" applyBorder="1" applyAlignment="1">
      <alignment vertical="center" wrapText="1"/>
    </xf>
    <xf numFmtId="164" fontId="49" fillId="0" borderId="35" xfId="2" applyNumberFormat="1" applyFont="1" applyBorder="1" applyAlignment="1">
      <alignment horizontal="right" vertical="center" wrapText="1"/>
    </xf>
    <xf numFmtId="0" fontId="31" fillId="0" borderId="0" xfId="2" applyFont="1" applyAlignment="1">
      <alignment vertical="center"/>
    </xf>
    <xf numFmtId="167" fontId="31" fillId="0" borderId="0" xfId="2" applyNumberFormat="1" applyFont="1" applyAlignment="1">
      <alignment vertical="center"/>
    </xf>
    <xf numFmtId="164" fontId="31" fillId="5" borderId="36" xfId="2" applyNumberFormat="1" applyFont="1" applyFill="1" applyBorder="1" applyAlignment="1">
      <alignment vertical="center" wrapText="1"/>
    </xf>
    <xf numFmtId="164" fontId="31" fillId="5" borderId="37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/>
    </xf>
    <xf numFmtId="164" fontId="27" fillId="0" borderId="0" xfId="2" applyNumberFormat="1" applyFont="1" applyAlignment="1">
      <alignment vertical="center"/>
    </xf>
    <xf numFmtId="3" fontId="46" fillId="6" borderId="38" xfId="2" applyNumberFormat="1" applyFont="1" applyFill="1" applyBorder="1" applyAlignment="1">
      <alignment horizontal="center" vertical="center" wrapText="1"/>
    </xf>
    <xf numFmtId="164" fontId="31" fillId="5" borderId="39" xfId="2" applyNumberFormat="1" applyFont="1" applyFill="1" applyBorder="1" applyAlignment="1">
      <alignment vertical="center" wrapText="1"/>
    </xf>
    <xf numFmtId="164" fontId="31" fillId="5" borderId="40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 wrapText="1"/>
    </xf>
    <xf numFmtId="164" fontId="49" fillId="5" borderId="41" xfId="2" applyNumberFormat="1" applyFont="1" applyFill="1" applyBorder="1" applyAlignment="1">
      <alignment horizontal="right" vertical="center" wrapText="1"/>
    </xf>
    <xf numFmtId="164" fontId="31" fillId="5" borderId="41" xfId="2" applyNumberFormat="1" applyFont="1" applyFill="1" applyBorder="1" applyAlignment="1">
      <alignment vertical="center" wrapText="1"/>
    </xf>
    <xf numFmtId="164" fontId="49" fillId="0" borderId="42" xfId="2" applyNumberFormat="1" applyFont="1" applyBorder="1" applyAlignment="1">
      <alignment horizontal="right" vertical="center" wrapText="1"/>
    </xf>
    <xf numFmtId="164" fontId="31" fillId="5" borderId="43" xfId="2" applyNumberFormat="1" applyFont="1" applyFill="1" applyBorder="1" applyAlignment="1">
      <alignment vertical="center" wrapText="1"/>
    </xf>
    <xf numFmtId="164" fontId="31" fillId="5" borderId="44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/>
    </xf>
    <xf numFmtId="0" fontId="77" fillId="0" borderId="0" xfId="0" applyFont="1"/>
    <xf numFmtId="0" fontId="7" fillId="7" borderId="45" xfId="1" applyFont="1" applyFill="1" applyBorder="1" applyAlignment="1">
      <alignment horizontal="right" vertical="center" wrapText="1"/>
    </xf>
    <xf numFmtId="0" fontId="8" fillId="7" borderId="46" xfId="1" applyFont="1" applyFill="1" applyBorder="1" applyAlignment="1">
      <alignment horizontal="right" vertical="center" wrapText="1"/>
    </xf>
    <xf numFmtId="165" fontId="7" fillId="4" borderId="47" xfId="1" applyNumberFormat="1" applyFont="1" applyFill="1" applyBorder="1" applyAlignment="1">
      <alignment horizontal="right" vertical="center"/>
    </xf>
    <xf numFmtId="165" fontId="7" fillId="4" borderId="48" xfId="1" applyNumberFormat="1" applyFont="1" applyFill="1" applyBorder="1" applyAlignment="1">
      <alignment horizontal="right" vertical="center"/>
    </xf>
    <xf numFmtId="165" fontId="7" fillId="4" borderId="49" xfId="1" applyNumberFormat="1" applyFont="1" applyFill="1" applyBorder="1" applyAlignment="1">
      <alignment horizontal="right" vertical="center"/>
    </xf>
    <xf numFmtId="4" fontId="0" fillId="0" borderId="0" xfId="0" applyNumberFormat="1"/>
    <xf numFmtId="49" fontId="68" fillId="0" borderId="0" xfId="0" applyNumberFormat="1" applyFont="1" applyFill="1" applyBorder="1" applyAlignment="1">
      <alignment horizontal="left" vertical="center"/>
    </xf>
    <xf numFmtId="49" fontId="78" fillId="9" borderId="50" xfId="0" applyNumberFormat="1" applyFont="1" applyFill="1" applyBorder="1" applyAlignment="1">
      <alignment horizontal="center" vertical="center"/>
    </xf>
    <xf numFmtId="49" fontId="78" fillId="9" borderId="51" xfId="0" applyNumberFormat="1" applyFont="1" applyFill="1" applyBorder="1" applyAlignment="1">
      <alignment horizontal="center" vertical="center"/>
    </xf>
    <xf numFmtId="49" fontId="79" fillId="9" borderId="52" xfId="0" applyNumberFormat="1" applyFont="1" applyFill="1" applyBorder="1" applyAlignment="1">
      <alignment horizontal="center" vertical="center"/>
    </xf>
    <xf numFmtId="49" fontId="68" fillId="9" borderId="52" xfId="0" applyNumberFormat="1" applyFont="1" applyFill="1" applyBorder="1" applyAlignment="1">
      <alignment horizontal="center" vertical="center"/>
    </xf>
    <xf numFmtId="49" fontId="80" fillId="9" borderId="52" xfId="1" applyNumberFormat="1" applyFont="1" applyFill="1" applyBorder="1" applyAlignment="1">
      <alignment horizontal="center" vertical="center"/>
    </xf>
    <xf numFmtId="4" fontId="80" fillId="9" borderId="52" xfId="1" applyNumberFormat="1" applyFont="1" applyFill="1" applyBorder="1" applyAlignment="1">
      <alignment vertical="center"/>
    </xf>
    <xf numFmtId="49" fontId="78" fillId="9" borderId="53" xfId="0" applyNumberFormat="1" applyFont="1" applyFill="1" applyBorder="1" applyAlignment="1">
      <alignment horizontal="center" vertical="center"/>
    </xf>
    <xf numFmtId="49" fontId="78" fillId="9" borderId="54" xfId="0" applyNumberFormat="1" applyFont="1" applyFill="1" applyBorder="1" applyAlignment="1">
      <alignment horizontal="center" vertical="center"/>
    </xf>
    <xf numFmtId="49" fontId="79" fillId="9" borderId="55" xfId="0" applyNumberFormat="1" applyFont="1" applyFill="1" applyBorder="1" applyAlignment="1">
      <alignment horizontal="center" vertical="center"/>
    </xf>
    <xf numFmtId="49" fontId="79" fillId="9" borderId="54" xfId="0" applyNumberFormat="1" applyFont="1" applyFill="1" applyBorder="1" applyAlignment="1">
      <alignment horizontal="center" vertical="center"/>
    </xf>
    <xf numFmtId="49" fontId="68" fillId="9" borderId="54" xfId="0" applyNumberFormat="1" applyFont="1" applyFill="1" applyBorder="1" applyAlignment="1">
      <alignment horizontal="center" vertical="center"/>
    </xf>
    <xf numFmtId="49" fontId="80" fillId="9" borderId="54" xfId="1" applyNumberFormat="1" applyFont="1" applyFill="1" applyBorder="1" applyAlignment="1">
      <alignment horizontal="center" vertical="center"/>
    </xf>
    <xf numFmtId="4" fontId="80" fillId="9" borderId="54" xfId="1" applyNumberFormat="1" applyFont="1" applyFill="1" applyBorder="1" applyAlignment="1">
      <alignment vertical="center"/>
    </xf>
    <xf numFmtId="0" fontId="7" fillId="7" borderId="11" xfId="1" applyFont="1" applyFill="1" applyBorder="1" applyAlignment="1">
      <alignment vertical="center" wrapText="1"/>
    </xf>
    <xf numFmtId="0" fontId="7" fillId="7" borderId="10" xfId="1" applyFont="1" applyFill="1" applyBorder="1" applyAlignment="1">
      <alignment vertical="center" wrapText="1"/>
    </xf>
    <xf numFmtId="0" fontId="22" fillId="7" borderId="56" xfId="1" applyFont="1" applyFill="1" applyBorder="1" applyAlignment="1">
      <alignment horizontal="right" vertical="center" wrapText="1"/>
    </xf>
    <xf numFmtId="49" fontId="78" fillId="9" borderId="57" xfId="0" applyNumberFormat="1" applyFont="1" applyFill="1" applyBorder="1" applyAlignment="1">
      <alignment horizontal="center" vertical="center"/>
    </xf>
    <xf numFmtId="49" fontId="78" fillId="9" borderId="55" xfId="0" applyNumberFormat="1" applyFont="1" applyFill="1" applyBorder="1" applyAlignment="1">
      <alignment horizontal="center" vertical="center"/>
    </xf>
    <xf numFmtId="49" fontId="68" fillId="9" borderId="55" xfId="0" applyNumberFormat="1" applyFont="1" applyFill="1" applyBorder="1" applyAlignment="1">
      <alignment horizontal="center" vertical="center"/>
    </xf>
    <xf numFmtId="49" fontId="80" fillId="9" borderId="55" xfId="1" applyNumberFormat="1" applyFont="1" applyFill="1" applyBorder="1" applyAlignment="1">
      <alignment horizontal="center" vertical="center"/>
    </xf>
    <xf numFmtId="4" fontId="80" fillId="9" borderId="55" xfId="1" applyNumberFormat="1" applyFont="1" applyFill="1" applyBorder="1" applyAlignment="1">
      <alignment vertical="center"/>
    </xf>
    <xf numFmtId="0" fontId="40" fillId="9" borderId="0" xfId="2" applyFont="1" applyFill="1" applyAlignment="1">
      <alignment vertical="center"/>
    </xf>
    <xf numFmtId="0" fontId="24" fillId="9" borderId="0" xfId="2" applyFill="1" applyAlignment="1">
      <alignment vertical="center"/>
    </xf>
    <xf numFmtId="164" fontId="36" fillId="9" borderId="0" xfId="2" applyNumberFormat="1" applyFont="1" applyFill="1" applyAlignment="1">
      <alignment vertical="center"/>
    </xf>
    <xf numFmtId="0" fontId="0" fillId="9" borderId="0" xfId="0" applyFill="1"/>
    <xf numFmtId="0" fontId="1" fillId="9" borderId="0" xfId="1" applyFill="1" applyAlignment="1">
      <alignment vertical="center"/>
    </xf>
    <xf numFmtId="0" fontId="1" fillId="9" borderId="0" xfId="1" applyFill="1"/>
    <xf numFmtId="0" fontId="55" fillId="9" borderId="58" xfId="2" applyFont="1" applyFill="1" applyBorder="1" applyAlignment="1">
      <alignment vertical="center"/>
    </xf>
    <xf numFmtId="0" fontId="54" fillId="9" borderId="58" xfId="2" applyFont="1" applyFill="1" applyBorder="1" applyAlignment="1">
      <alignment vertical="center"/>
    </xf>
    <xf numFmtId="0" fontId="81" fillId="9" borderId="58" xfId="2" applyFont="1" applyFill="1" applyBorder="1" applyAlignment="1">
      <alignment vertical="center"/>
    </xf>
    <xf numFmtId="164" fontId="36" fillId="10" borderId="26" xfId="2" applyNumberFormat="1" applyFont="1" applyFill="1" applyBorder="1" applyAlignment="1">
      <alignment vertical="center"/>
    </xf>
    <xf numFmtId="0" fontId="40" fillId="9" borderId="0" xfId="2" applyFont="1" applyFill="1" applyAlignment="1">
      <alignment horizontal="justify" vertical="center"/>
    </xf>
    <xf numFmtId="164" fontId="43" fillId="9" borderId="0" xfId="2" applyNumberFormat="1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164" fontId="82" fillId="0" borderId="0" xfId="0" applyNumberFormat="1" applyFont="1" applyFill="1" applyAlignment="1" applyProtection="1">
      <alignment vertical="center"/>
    </xf>
    <xf numFmtId="0" fontId="83" fillId="0" borderId="0" xfId="0" applyFont="1" applyFill="1" applyAlignment="1" applyProtection="1">
      <alignment vertical="center"/>
    </xf>
    <xf numFmtId="164" fontId="82" fillId="11" borderId="0" xfId="0" applyNumberFormat="1" applyFont="1" applyFill="1" applyAlignment="1" applyProtection="1">
      <alignment vertical="center"/>
    </xf>
    <xf numFmtId="164" fontId="82" fillId="11" borderId="0" xfId="0" applyNumberFormat="1" applyFont="1" applyFill="1" applyProtection="1"/>
    <xf numFmtId="0" fontId="7" fillId="2" borderId="2" xfId="1" applyFont="1" applyFill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vertical="center" wrapText="1"/>
    </xf>
    <xf numFmtId="164" fontId="13" fillId="9" borderId="59" xfId="1" applyNumberFormat="1" applyFont="1" applyFill="1" applyBorder="1" applyAlignment="1">
      <alignment horizontal="right" vertical="center" wrapText="1"/>
    </xf>
    <xf numFmtId="0" fontId="7" fillId="7" borderId="59" xfId="1" applyFont="1" applyFill="1" applyBorder="1" applyAlignment="1">
      <alignment horizontal="right" vertical="center" wrapText="1"/>
    </xf>
    <xf numFmtId="164" fontId="14" fillId="7" borderId="59" xfId="1" applyNumberFormat="1" applyFont="1" applyFill="1" applyBorder="1" applyAlignment="1">
      <alignment horizontal="right" vertical="center" wrapText="1"/>
    </xf>
    <xf numFmtId="49" fontId="79" fillId="9" borderId="51" xfId="0" applyNumberFormat="1" applyFont="1" applyFill="1" applyBorder="1" applyAlignment="1">
      <alignment horizontal="center" vertical="center"/>
    </xf>
    <xf numFmtId="49" fontId="79" fillId="9" borderId="60" xfId="0" applyNumberFormat="1" applyFont="1" applyFill="1" applyBorder="1" applyAlignment="1">
      <alignment horizontal="center" vertical="center"/>
    </xf>
    <xf numFmtId="49" fontId="57" fillId="9" borderId="61" xfId="10" applyNumberFormat="1" applyFont="1" applyFill="1" applyBorder="1"/>
    <xf numFmtId="49" fontId="57" fillId="9" borderId="62" xfId="10" applyNumberFormat="1" applyFont="1" applyFill="1" applyBorder="1"/>
    <xf numFmtId="49" fontId="80" fillId="9" borderId="51" xfId="1" applyNumberFormat="1" applyFont="1" applyFill="1" applyBorder="1" applyAlignment="1">
      <alignment horizontal="center" vertical="center"/>
    </xf>
    <xf numFmtId="4" fontId="80" fillId="9" borderId="51" xfId="1" applyNumberFormat="1" applyFont="1" applyFill="1" applyBorder="1" applyAlignment="1">
      <alignment vertical="center"/>
    </xf>
    <xf numFmtId="49" fontId="57" fillId="9" borderId="63" xfId="10" applyNumberFormat="1" applyFont="1" applyFill="1" applyBorder="1"/>
    <xf numFmtId="49" fontId="79" fillId="9" borderId="64" xfId="0" applyNumberFormat="1" applyFont="1" applyFill="1" applyBorder="1" applyAlignment="1">
      <alignment horizontal="center" vertical="center"/>
    </xf>
    <xf numFmtId="49" fontId="79" fillId="9" borderId="65" xfId="0" applyNumberFormat="1" applyFont="1" applyFill="1" applyBorder="1" applyAlignment="1">
      <alignment horizontal="center" vertical="center"/>
    </xf>
    <xf numFmtId="49" fontId="57" fillId="9" borderId="66" xfId="10" applyNumberFormat="1" applyFont="1" applyFill="1" applyBorder="1"/>
    <xf numFmtId="49" fontId="80" fillId="9" borderId="64" xfId="1" applyNumberFormat="1" applyFont="1" applyFill="1" applyBorder="1" applyAlignment="1">
      <alignment horizontal="center" vertical="center"/>
    </xf>
    <xf numFmtId="4" fontId="80" fillId="9" borderId="64" xfId="1" applyNumberFormat="1" applyFont="1" applyFill="1" applyBorder="1" applyAlignment="1">
      <alignment vertical="center"/>
    </xf>
    <xf numFmtId="49" fontId="57" fillId="9" borderId="67" xfId="10" applyNumberFormat="1" applyFont="1" applyFill="1" applyBorder="1"/>
    <xf numFmtId="0" fontId="80" fillId="9" borderId="68" xfId="1" applyFont="1" applyFill="1" applyBorder="1" applyAlignment="1">
      <alignment vertical="center"/>
    </xf>
    <xf numFmtId="0" fontId="83" fillId="9" borderId="0" xfId="0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164" fontId="82" fillId="9" borderId="0" xfId="0" applyNumberFormat="1" applyFont="1" applyFill="1" applyAlignment="1" applyProtection="1">
      <alignment vertical="center"/>
    </xf>
    <xf numFmtId="0" fontId="80" fillId="9" borderId="21" xfId="1" applyFont="1" applyFill="1" applyBorder="1" applyAlignment="1">
      <alignment vertical="center"/>
    </xf>
    <xf numFmtId="49" fontId="57" fillId="9" borderId="69" xfId="10" applyNumberFormat="1" applyFont="1" applyFill="1" applyBorder="1"/>
    <xf numFmtId="49" fontId="80" fillId="9" borderId="51" xfId="4" applyNumberFormat="1" applyFont="1" applyFill="1" applyBorder="1" applyAlignment="1">
      <alignment horizontal="center" vertical="center"/>
    </xf>
    <xf numFmtId="4" fontId="80" fillId="9" borderId="51" xfId="4" applyNumberFormat="1" applyFont="1" applyFill="1" applyBorder="1" applyAlignment="1">
      <alignment vertical="center"/>
    </xf>
    <xf numFmtId="0" fontId="80" fillId="9" borderId="70" xfId="4" applyFont="1" applyFill="1" applyBorder="1" applyAlignment="1">
      <alignment vertical="center"/>
    </xf>
    <xf numFmtId="49" fontId="80" fillId="9" borderId="54" xfId="4" applyNumberFormat="1" applyFont="1" applyFill="1" applyBorder="1" applyAlignment="1">
      <alignment horizontal="center" vertical="center"/>
    </xf>
    <xf numFmtId="4" fontId="80" fillId="9" borderId="54" xfId="4" applyNumberFormat="1" applyFont="1" applyFill="1" applyBorder="1" applyAlignment="1">
      <alignment vertical="center"/>
    </xf>
    <xf numFmtId="49" fontId="22" fillId="7" borderId="59" xfId="1" applyNumberFormat="1" applyFont="1" applyFill="1" applyBorder="1" applyAlignment="1">
      <alignment horizontal="right" vertical="center" wrapText="1"/>
    </xf>
    <xf numFmtId="165" fontId="7" fillId="4" borderId="22" xfId="1" applyNumberFormat="1" applyFont="1" applyFill="1" applyBorder="1" applyAlignment="1">
      <alignment horizontal="right" vertical="center"/>
    </xf>
    <xf numFmtId="165" fontId="7" fillId="4" borderId="71" xfId="1" applyNumberFormat="1" applyFont="1" applyFill="1" applyBorder="1" applyAlignment="1">
      <alignment horizontal="right" vertical="center"/>
    </xf>
    <xf numFmtId="165" fontId="7" fillId="4" borderId="72" xfId="1" applyNumberFormat="1" applyFont="1" applyFill="1" applyBorder="1" applyAlignment="1">
      <alignment horizontal="right" vertical="center"/>
    </xf>
    <xf numFmtId="49" fontId="22" fillId="7" borderId="73" xfId="1" applyNumberFormat="1" applyFont="1" applyFill="1" applyBorder="1" applyAlignment="1">
      <alignment horizontal="right" vertical="center" wrapText="1"/>
    </xf>
    <xf numFmtId="165" fontId="7" fillId="4" borderId="74" xfId="1" applyNumberFormat="1" applyFont="1" applyFill="1" applyBorder="1" applyAlignment="1">
      <alignment horizontal="right" vertical="center"/>
    </xf>
    <xf numFmtId="165" fontId="7" fillId="4" borderId="75" xfId="1" applyNumberFormat="1" applyFont="1" applyFill="1" applyBorder="1" applyAlignment="1">
      <alignment horizontal="right" vertical="center"/>
    </xf>
    <xf numFmtId="165" fontId="7" fillId="4" borderId="76" xfId="1" applyNumberFormat="1" applyFont="1" applyFill="1" applyBorder="1" applyAlignment="1">
      <alignment horizontal="right" vertical="center"/>
    </xf>
    <xf numFmtId="0" fontId="22" fillId="7" borderId="77" xfId="1" applyFont="1" applyFill="1" applyBorder="1" applyAlignment="1">
      <alignment horizontal="right" vertical="center" wrapText="1"/>
    </xf>
    <xf numFmtId="0" fontId="7" fillId="7" borderId="77" xfId="1" applyFont="1" applyFill="1" applyBorder="1" applyAlignment="1">
      <alignment horizontal="right" vertical="center" wrapText="1"/>
    </xf>
    <xf numFmtId="0" fontId="8" fillId="7" borderId="77" xfId="1" applyFont="1" applyFill="1" applyBorder="1" applyAlignment="1">
      <alignment horizontal="right" vertical="center" wrapText="1"/>
    </xf>
    <xf numFmtId="49" fontId="58" fillId="7" borderId="47" xfId="1" applyNumberFormat="1" applyFont="1" applyFill="1" applyBorder="1" applyAlignment="1">
      <alignment horizontal="right" vertical="center" wrapText="1"/>
    </xf>
    <xf numFmtId="0" fontId="22" fillId="7" borderId="78" xfId="1" applyFont="1" applyFill="1" applyBorder="1" applyAlignment="1">
      <alignment horizontal="right" vertical="center" wrapText="1"/>
    </xf>
    <xf numFmtId="0" fontId="7" fillId="7" borderId="78" xfId="1" applyFont="1" applyFill="1" applyBorder="1" applyAlignment="1">
      <alignment horizontal="right" vertical="center" wrapText="1"/>
    </xf>
    <xf numFmtId="0" fontId="8" fillId="7" borderId="78" xfId="1" applyFont="1" applyFill="1" applyBorder="1" applyAlignment="1">
      <alignment horizontal="right" vertical="center" wrapText="1"/>
    </xf>
    <xf numFmtId="0" fontId="7" fillId="7" borderId="79" xfId="1" applyFont="1" applyFill="1" applyBorder="1" applyAlignment="1">
      <alignment horizontal="right" vertical="center" wrapText="1"/>
    </xf>
    <xf numFmtId="0" fontId="8" fillId="7" borderId="80" xfId="1" applyFont="1" applyFill="1" applyBorder="1" applyAlignment="1">
      <alignment horizontal="right" vertical="center" wrapText="1"/>
    </xf>
    <xf numFmtId="4" fontId="80" fillId="9" borderId="81" xfId="1" applyNumberFormat="1" applyFont="1" applyFill="1" applyBorder="1" applyAlignment="1">
      <alignment vertical="center"/>
    </xf>
    <xf numFmtId="165" fontId="7" fillId="12" borderId="56" xfId="1" applyNumberFormat="1" applyFont="1" applyFill="1" applyBorder="1" applyAlignment="1">
      <alignment horizontal="right" vertical="center"/>
    </xf>
    <xf numFmtId="165" fontId="7" fillId="13" borderId="8" xfId="1" applyNumberFormat="1" applyFont="1" applyFill="1" applyBorder="1" applyAlignment="1">
      <alignment horizontal="right" vertical="center"/>
    </xf>
    <xf numFmtId="165" fontId="7" fillId="12" borderId="79" xfId="1" applyNumberFormat="1" applyFont="1" applyFill="1" applyBorder="1" applyAlignment="1">
      <alignment horizontal="right" vertical="center"/>
    </xf>
    <xf numFmtId="165" fontId="7" fillId="13" borderId="82" xfId="1" applyNumberFormat="1" applyFont="1" applyFill="1" applyBorder="1" applyAlignment="1">
      <alignment horizontal="right" vertical="center"/>
    </xf>
    <xf numFmtId="165" fontId="7" fillId="12" borderId="4" xfId="1" applyNumberFormat="1" applyFont="1" applyFill="1" applyBorder="1" applyAlignment="1">
      <alignment horizontal="right" vertical="center"/>
    </xf>
    <xf numFmtId="165" fontId="7" fillId="13" borderId="13" xfId="1" applyNumberFormat="1" applyFont="1" applyFill="1" applyBorder="1" applyAlignment="1">
      <alignment horizontal="right" vertical="center"/>
    </xf>
    <xf numFmtId="165" fontId="7" fillId="13" borderId="83" xfId="1" applyNumberFormat="1" applyFont="1" applyFill="1" applyBorder="1" applyAlignment="1">
      <alignment horizontal="right" vertical="center"/>
    </xf>
    <xf numFmtId="0" fontId="58" fillId="7" borderId="78" xfId="1" applyFont="1" applyFill="1" applyBorder="1" applyAlignment="1">
      <alignment horizontal="right" vertical="center" wrapText="1"/>
    </xf>
    <xf numFmtId="49" fontId="22" fillId="7" borderId="84" xfId="1" applyNumberFormat="1" applyFont="1" applyFill="1" applyBorder="1" applyAlignment="1">
      <alignment horizontal="right" vertical="center" wrapText="1"/>
    </xf>
    <xf numFmtId="0" fontId="7" fillId="4" borderId="85" xfId="4" applyFont="1" applyFill="1" applyBorder="1" applyAlignment="1">
      <alignment horizontal="right" vertical="center" wrapText="1"/>
    </xf>
    <xf numFmtId="165" fontId="7" fillId="4" borderId="86" xfId="4" applyNumberFormat="1" applyFont="1" applyFill="1" applyBorder="1" applyAlignment="1">
      <alignment horizontal="right" vertical="center"/>
    </xf>
    <xf numFmtId="165" fontId="7" fillId="4" borderId="87" xfId="4" applyNumberFormat="1" applyFont="1" applyFill="1" applyBorder="1" applyAlignment="1">
      <alignment horizontal="right" vertical="center"/>
    </xf>
    <xf numFmtId="165" fontId="7" fillId="12" borderId="85" xfId="4" applyNumberFormat="1" applyFont="1" applyFill="1" applyBorder="1" applyAlignment="1">
      <alignment horizontal="right" vertical="center"/>
    </xf>
    <xf numFmtId="165" fontId="7" fillId="12" borderId="88" xfId="4" applyNumberFormat="1" applyFont="1" applyFill="1" applyBorder="1" applyAlignment="1">
      <alignment horizontal="right" vertical="center"/>
    </xf>
    <xf numFmtId="165" fontId="7" fillId="13" borderId="89" xfId="4" applyNumberFormat="1" applyFont="1" applyFill="1" applyBorder="1" applyAlignment="1">
      <alignment horizontal="right" vertical="center"/>
    </xf>
    <xf numFmtId="0" fontId="7" fillId="12" borderId="90" xfId="4" applyFont="1" applyFill="1" applyBorder="1" applyAlignment="1">
      <alignment horizontal="right" vertical="center" wrapText="1"/>
    </xf>
    <xf numFmtId="165" fontId="7" fillId="4" borderId="91" xfId="4" applyNumberFormat="1" applyFont="1" applyFill="1" applyBorder="1" applyAlignment="1">
      <alignment horizontal="right" vertical="center"/>
    </xf>
    <xf numFmtId="165" fontId="7" fillId="4" borderId="92" xfId="4" applyNumberFormat="1" applyFont="1" applyFill="1" applyBorder="1" applyAlignment="1">
      <alignment horizontal="right" vertical="center"/>
    </xf>
    <xf numFmtId="165" fontId="7" fillId="12" borderId="93" xfId="4" applyNumberFormat="1" applyFont="1" applyFill="1" applyBorder="1" applyAlignment="1">
      <alignment horizontal="right" vertical="center"/>
    </xf>
    <xf numFmtId="165" fontId="7" fillId="13" borderId="94" xfId="4" applyNumberFormat="1" applyFont="1" applyFill="1" applyBorder="1" applyAlignment="1">
      <alignment horizontal="right" vertical="center"/>
    </xf>
    <xf numFmtId="165" fontId="7" fillId="12" borderId="95" xfId="4" applyNumberFormat="1" applyFont="1" applyFill="1" applyBorder="1" applyAlignment="1">
      <alignment horizontal="right" vertical="center"/>
    </xf>
    <xf numFmtId="0" fontId="7" fillId="12" borderId="77" xfId="4" applyFont="1" applyFill="1" applyBorder="1" applyAlignment="1">
      <alignment horizontal="right" vertical="center" wrapText="1"/>
    </xf>
    <xf numFmtId="0" fontId="7" fillId="4" borderId="79" xfId="4" applyFont="1" applyFill="1" applyBorder="1" applyAlignment="1">
      <alignment horizontal="right" vertical="center" wrapText="1"/>
    </xf>
    <xf numFmtId="4" fontId="68" fillId="9" borderId="20" xfId="1" applyNumberFormat="1" applyFont="1" applyFill="1" applyBorder="1" applyAlignment="1">
      <alignment vertical="center"/>
    </xf>
    <xf numFmtId="4" fontId="68" fillId="9" borderId="55" xfId="1" applyNumberFormat="1" applyFont="1" applyFill="1" applyBorder="1" applyAlignment="1">
      <alignment vertical="center"/>
    </xf>
    <xf numFmtId="49" fontId="68" fillId="9" borderId="64" xfId="0" applyNumberFormat="1" applyFont="1" applyFill="1" applyBorder="1" applyAlignment="1">
      <alignment horizontal="center" vertical="center"/>
    </xf>
    <xf numFmtId="0" fontId="77" fillId="9" borderId="0" xfId="0" applyFont="1" applyFill="1" applyAlignment="1">
      <alignment horizontal="right"/>
    </xf>
    <xf numFmtId="0" fontId="8" fillId="4" borderId="77" xfId="4" applyFont="1" applyFill="1" applyBorder="1" applyAlignment="1">
      <alignment horizontal="right" vertical="center" wrapText="1"/>
    </xf>
    <xf numFmtId="49" fontId="62" fillId="9" borderId="63" xfId="10" applyNumberFormat="1" applyFont="1" applyFill="1" applyBorder="1"/>
    <xf numFmtId="0" fontId="80" fillId="9" borderId="96" xfId="4" applyFont="1" applyFill="1" applyBorder="1" applyAlignment="1">
      <alignment vertical="center"/>
    </xf>
    <xf numFmtId="49" fontId="80" fillId="9" borderId="55" xfId="4" applyNumberFormat="1" applyFont="1" applyFill="1" applyBorder="1" applyAlignment="1">
      <alignment horizontal="center" vertical="center"/>
    </xf>
    <xf numFmtId="0" fontId="80" fillId="9" borderId="97" xfId="4" applyFont="1" applyFill="1" applyBorder="1" applyAlignment="1">
      <alignment vertical="center"/>
    </xf>
    <xf numFmtId="4" fontId="80" fillId="9" borderId="55" xfId="4" applyNumberFormat="1" applyFont="1" applyFill="1" applyBorder="1" applyAlignment="1">
      <alignment vertical="center"/>
    </xf>
    <xf numFmtId="0" fontId="44" fillId="0" borderId="0" xfId="2" applyFont="1" applyAlignment="1">
      <alignment vertical="center"/>
    </xf>
    <xf numFmtId="49" fontId="22" fillId="7" borderId="98" xfId="1" applyNumberFormat="1" applyFont="1" applyFill="1" applyBorder="1" applyAlignment="1">
      <alignment horizontal="right" vertical="center" wrapText="1"/>
    </xf>
    <xf numFmtId="0" fontId="7" fillId="4" borderId="93" xfId="4" applyFont="1" applyFill="1" applyBorder="1" applyAlignment="1">
      <alignment horizontal="right" vertical="center" wrapText="1"/>
    </xf>
    <xf numFmtId="0" fontId="7" fillId="12" borderId="99" xfId="4" applyFont="1" applyFill="1" applyBorder="1" applyAlignment="1">
      <alignment horizontal="right" vertical="center" wrapText="1"/>
    </xf>
    <xf numFmtId="0" fontId="8" fillId="7" borderId="83" xfId="1" applyFont="1" applyFill="1" applyBorder="1" applyAlignment="1">
      <alignment horizontal="right" vertical="center" wrapText="1"/>
    </xf>
    <xf numFmtId="0" fontId="8" fillId="7" borderId="13" xfId="1" applyFont="1" applyFill="1" applyBorder="1" applyAlignment="1">
      <alignment horizontal="right" vertical="center" wrapText="1"/>
    </xf>
    <xf numFmtId="0" fontId="7" fillId="7" borderId="4" xfId="1" applyFont="1" applyFill="1" applyBorder="1" applyAlignment="1">
      <alignment horizontal="right" vertical="center" wrapText="1"/>
    </xf>
    <xf numFmtId="0" fontId="8" fillId="7" borderId="79" xfId="1" applyFont="1" applyFill="1" applyBorder="1" applyAlignment="1">
      <alignment horizontal="right" vertical="center" wrapText="1"/>
    </xf>
    <xf numFmtId="0" fontId="8" fillId="7" borderId="4" xfId="1" applyFont="1" applyFill="1" applyBorder="1" applyAlignment="1">
      <alignment horizontal="right" vertical="center" wrapText="1"/>
    </xf>
    <xf numFmtId="0" fontId="20" fillId="7" borderId="82" xfId="1" applyFont="1" applyFill="1" applyBorder="1" applyAlignment="1">
      <alignment vertical="center"/>
    </xf>
    <xf numFmtId="0" fontId="8" fillId="4" borderId="90" xfId="4" applyFont="1" applyFill="1" applyBorder="1" applyAlignment="1">
      <alignment horizontal="right" vertical="center" wrapText="1"/>
    </xf>
    <xf numFmtId="0" fontId="8" fillId="4" borderId="94" xfId="4" applyFont="1" applyFill="1" applyBorder="1" applyAlignment="1">
      <alignment horizontal="right" vertical="center" wrapText="1"/>
    </xf>
    <xf numFmtId="49" fontId="74" fillId="8" borderId="100" xfId="0" applyNumberFormat="1" applyFont="1" applyFill="1" applyBorder="1" applyAlignment="1">
      <alignment horizontal="left" vertical="center"/>
    </xf>
    <xf numFmtId="49" fontId="74" fillId="8" borderId="101" xfId="0" applyNumberFormat="1" applyFont="1" applyFill="1" applyBorder="1" applyAlignment="1">
      <alignment horizontal="left" vertical="center"/>
    </xf>
    <xf numFmtId="49" fontId="74" fillId="8" borderId="102" xfId="0" applyNumberFormat="1" applyFont="1" applyFill="1" applyBorder="1" applyAlignment="1">
      <alignment horizontal="left" vertical="center"/>
    </xf>
    <xf numFmtId="49" fontId="74" fillId="8" borderId="17" xfId="0" applyNumberFormat="1" applyFont="1" applyFill="1" applyBorder="1" applyAlignment="1">
      <alignment horizontal="left" vertical="center"/>
    </xf>
    <xf numFmtId="49" fontId="74" fillId="8" borderId="18" xfId="0" applyNumberFormat="1" applyFont="1" applyFill="1" applyBorder="1" applyAlignment="1">
      <alignment horizontal="left" vertical="center"/>
    </xf>
    <xf numFmtId="0" fontId="37" fillId="0" borderId="0" xfId="2" applyFont="1" applyBorder="1" applyAlignment="1">
      <alignment horizontal="justify" vertical="center"/>
    </xf>
    <xf numFmtId="0" fontId="56" fillId="0" borderId="0" xfId="2" applyFont="1" applyBorder="1" applyAlignment="1">
      <alignment horizontal="justify" vertical="center"/>
    </xf>
    <xf numFmtId="0" fontId="40" fillId="0" borderId="0" xfId="2" applyFont="1" applyBorder="1" applyAlignment="1">
      <alignment horizontal="justify" vertical="center"/>
    </xf>
    <xf numFmtId="0" fontId="40" fillId="9" borderId="0" xfId="2" applyFont="1" applyFill="1" applyBorder="1" applyAlignment="1">
      <alignment horizontal="justify" vertical="center"/>
    </xf>
    <xf numFmtId="0" fontId="40" fillId="9" borderId="26" xfId="2" applyFont="1" applyFill="1" applyBorder="1" applyAlignment="1">
      <alignment horizontal="justify" vertical="center"/>
    </xf>
    <xf numFmtId="0" fontId="37" fillId="9" borderId="0" xfId="2" applyFont="1" applyFill="1" applyBorder="1" applyAlignment="1">
      <alignment horizontal="justify" vertical="center"/>
    </xf>
    <xf numFmtId="0" fontId="47" fillId="6" borderId="27" xfId="2" applyFont="1" applyFill="1" applyBorder="1" applyAlignment="1">
      <alignment horizontal="left" vertical="center" wrapText="1"/>
    </xf>
    <xf numFmtId="0" fontId="40" fillId="0" borderId="26" xfId="2" applyFont="1" applyBorder="1" applyAlignment="1">
      <alignment horizontal="justify" vertical="center"/>
    </xf>
    <xf numFmtId="0" fontId="83" fillId="0" borderId="0" xfId="0" applyFont="1" applyFill="1" applyAlignment="1" applyProtection="1">
      <alignment horizontal="justify"/>
    </xf>
    <xf numFmtId="0" fontId="40" fillId="5" borderId="26" xfId="2" applyFont="1" applyFill="1" applyBorder="1" applyAlignment="1">
      <alignment horizontal="justify" vertical="center"/>
    </xf>
    <xf numFmtId="0" fontId="44" fillId="6" borderId="27" xfId="2" applyFont="1" applyFill="1" applyBorder="1" applyAlignment="1">
      <alignment horizontal="left" vertical="center" wrapText="1"/>
    </xf>
    <xf numFmtId="0" fontId="47" fillId="5" borderId="36" xfId="2" applyFont="1" applyFill="1" applyBorder="1" applyAlignment="1">
      <alignment horizontal="left" vertical="center"/>
    </xf>
    <xf numFmtId="0" fontId="47" fillId="5" borderId="37" xfId="2" applyFont="1" applyFill="1" applyBorder="1" applyAlignment="1">
      <alignment horizontal="left" vertical="center"/>
    </xf>
    <xf numFmtId="0" fontId="53" fillId="0" borderId="0" xfId="2" applyFont="1" applyBorder="1" applyAlignment="1">
      <alignment horizontal="left" vertical="center"/>
    </xf>
    <xf numFmtId="0" fontId="56" fillId="9" borderId="0" xfId="2" applyFont="1" applyFill="1" applyBorder="1" applyAlignment="1">
      <alignment horizontal="justify" vertical="center"/>
    </xf>
    <xf numFmtId="164" fontId="31" fillId="0" borderId="0" xfId="2" applyNumberFormat="1" applyFont="1" applyAlignment="1">
      <alignment horizontal="right" vertical="center"/>
    </xf>
    <xf numFmtId="0" fontId="47" fillId="5" borderId="28" xfId="2" applyFont="1" applyFill="1" applyBorder="1" applyAlignment="1">
      <alignment horizontal="left" vertical="center" wrapText="1"/>
    </xf>
    <xf numFmtId="0" fontId="47" fillId="5" borderId="29" xfId="2" applyFont="1" applyFill="1" applyBorder="1" applyAlignment="1">
      <alignment horizontal="left" vertical="center" wrapText="1"/>
    </xf>
    <xf numFmtId="0" fontId="47" fillId="6" borderId="27" xfId="2" applyFont="1" applyFill="1" applyBorder="1" applyAlignment="1">
      <alignment horizontal="left" vertical="center"/>
    </xf>
    <xf numFmtId="0" fontId="8" fillId="4" borderId="94" xfId="4" applyFont="1" applyFill="1" applyBorder="1" applyAlignment="1">
      <alignment horizontal="left" vertical="center"/>
    </xf>
    <xf numFmtId="0" fontId="8" fillId="4" borderId="92" xfId="4" applyFont="1" applyFill="1" applyBorder="1" applyAlignment="1">
      <alignment horizontal="left" vertical="center"/>
    </xf>
    <xf numFmtId="0" fontId="20" fillId="7" borderId="82" xfId="1" applyFont="1" applyFill="1" applyBorder="1" applyAlignment="1">
      <alignment vertical="center"/>
    </xf>
    <xf numFmtId="0" fontId="21" fillId="7" borderId="82" xfId="1" applyFont="1" applyFill="1" applyBorder="1" applyAlignment="1">
      <alignment vertical="center"/>
    </xf>
    <xf numFmtId="0" fontId="59" fillId="7" borderId="82" xfId="1" applyFont="1" applyFill="1" applyBorder="1" applyAlignment="1">
      <alignment vertical="center"/>
    </xf>
    <xf numFmtId="0" fontId="20" fillId="7" borderId="103" xfId="1" applyFont="1" applyFill="1" applyBorder="1" applyAlignment="1">
      <alignment vertical="center"/>
    </xf>
    <xf numFmtId="0" fontId="8" fillId="2" borderId="24" xfId="1" applyFont="1" applyFill="1" applyBorder="1" applyAlignment="1">
      <alignment horizontal="center" vertical="center" wrapText="1"/>
    </xf>
    <xf numFmtId="0" fontId="8" fillId="2" borderId="104" xfId="1" applyFont="1" applyFill="1" applyBorder="1" applyAlignment="1">
      <alignment horizontal="center" vertical="center" wrapText="1"/>
    </xf>
    <xf numFmtId="0" fontId="8" fillId="2" borderId="105" xfId="1" applyFont="1" applyFill="1" applyBorder="1" applyAlignment="1">
      <alignment horizontal="center" vertical="center" wrapText="1"/>
    </xf>
    <xf numFmtId="0" fontId="8" fillId="2" borderId="106" xfId="1" applyFont="1" applyFill="1" applyBorder="1" applyAlignment="1">
      <alignment horizontal="center" vertical="center" wrapText="1"/>
    </xf>
    <xf numFmtId="0" fontId="8" fillId="2" borderId="107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7" fillId="2" borderId="108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 wrapText="1"/>
    </xf>
    <xf numFmtId="0" fontId="12" fillId="0" borderId="109" xfId="1" applyFont="1" applyBorder="1" applyAlignment="1">
      <alignment horizontal="left" vertical="center" wrapText="1"/>
    </xf>
    <xf numFmtId="0" fontId="12" fillId="0" borderId="110" xfId="1" applyFont="1" applyBorder="1" applyAlignment="1">
      <alignment horizontal="left" vertical="center" wrapText="1"/>
    </xf>
    <xf numFmtId="0" fontId="8" fillId="2" borderId="111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11" fillId="0" borderId="11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1" fillId="2" borderId="113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8" fillId="0" borderId="114" xfId="1" applyFont="1" applyBorder="1" applyAlignment="1">
      <alignment vertical="center"/>
    </xf>
    <xf numFmtId="0" fontId="19" fillId="0" borderId="113" xfId="1" applyFont="1" applyBorder="1" applyAlignment="1">
      <alignment horizontal="center" vertical="center"/>
    </xf>
    <xf numFmtId="0" fontId="17" fillId="2" borderId="108" xfId="1" applyFont="1" applyFill="1" applyBorder="1" applyAlignment="1">
      <alignment horizontal="center" vertical="center" wrapText="1"/>
    </xf>
    <xf numFmtId="0" fontId="17" fillId="2" borderId="115" xfId="1" applyFont="1" applyFill="1" applyBorder="1" applyAlignment="1">
      <alignment horizontal="center" vertical="center" wrapText="1"/>
    </xf>
    <xf numFmtId="0" fontId="7" fillId="2" borderId="108" xfId="1" applyFont="1" applyFill="1" applyBorder="1" applyAlignment="1">
      <alignment horizontal="center" vertical="center" textRotation="90" wrapText="1"/>
    </xf>
    <xf numFmtId="0" fontId="8" fillId="7" borderId="80" xfId="1" applyFont="1" applyFill="1" applyBorder="1" applyAlignment="1">
      <alignment horizontal="right" vertical="center" wrapText="1"/>
    </xf>
    <xf numFmtId="0" fontId="7" fillId="2" borderId="47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105" xfId="1" applyFont="1" applyFill="1" applyBorder="1" applyAlignment="1">
      <alignment horizontal="left" vertical="center" wrapText="1"/>
    </xf>
    <xf numFmtId="0" fontId="7" fillId="2" borderId="116" xfId="1" applyFont="1" applyFill="1" applyBorder="1" applyAlignment="1">
      <alignment horizontal="center" vertical="center" textRotation="94" wrapText="1"/>
    </xf>
    <xf numFmtId="0" fontId="7" fillId="2" borderId="78" xfId="1" applyFont="1" applyFill="1" applyBorder="1" applyAlignment="1">
      <alignment horizontal="center" vertical="center" textRotation="94" wrapText="1"/>
    </xf>
    <xf numFmtId="0" fontId="7" fillId="2" borderId="117" xfId="1" applyFont="1" applyFill="1" applyBorder="1" applyAlignment="1">
      <alignment horizontal="center" vertical="center" textRotation="94" wrapText="1"/>
    </xf>
    <xf numFmtId="0" fontId="8" fillId="2" borderId="24" xfId="1" applyFont="1" applyFill="1" applyBorder="1" applyAlignment="1">
      <alignment horizontal="left" vertical="center" wrapText="1"/>
    </xf>
    <xf numFmtId="165" fontId="11" fillId="0" borderId="113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20" fillId="2" borderId="47" xfId="1" applyFont="1" applyFill="1" applyBorder="1" applyAlignment="1">
      <alignment horizontal="center" vertical="center" textRotation="90" wrapText="1"/>
    </xf>
    <xf numFmtId="0" fontId="20" fillId="2" borderId="22" xfId="1" applyFont="1" applyFill="1" applyBorder="1" applyAlignment="1">
      <alignment horizontal="center" vertical="center" textRotation="90" wrapText="1"/>
    </xf>
    <xf numFmtId="0" fontId="20" fillId="2" borderId="105" xfId="1" applyFont="1" applyFill="1" applyBorder="1" applyAlignment="1">
      <alignment horizontal="center" vertical="center" textRotation="90" wrapText="1"/>
    </xf>
    <xf numFmtId="0" fontId="8" fillId="7" borderId="118" xfId="1" applyFont="1" applyFill="1" applyBorder="1" applyAlignment="1">
      <alignment horizontal="right" vertical="center" wrapText="1"/>
    </xf>
    <xf numFmtId="0" fontId="8" fillId="7" borderId="46" xfId="1" applyFont="1" applyFill="1" applyBorder="1" applyAlignment="1">
      <alignment horizontal="right" vertical="center" wrapText="1"/>
    </xf>
    <xf numFmtId="0" fontId="8" fillId="7" borderId="106" xfId="1" applyFont="1" applyFill="1" applyBorder="1" applyAlignment="1">
      <alignment vertical="center"/>
    </xf>
    <xf numFmtId="0" fontId="20" fillId="2" borderId="116" xfId="1" applyFont="1" applyFill="1" applyBorder="1" applyAlignment="1">
      <alignment horizontal="center" vertical="center" wrapText="1"/>
    </xf>
    <xf numFmtId="0" fontId="20" fillId="2" borderId="78" xfId="1" applyFont="1" applyFill="1" applyBorder="1" applyAlignment="1">
      <alignment horizontal="center" vertical="center" wrapText="1"/>
    </xf>
    <xf numFmtId="0" fontId="20" fillId="2" borderId="117" xfId="1" applyFont="1" applyFill="1" applyBorder="1" applyAlignment="1">
      <alignment horizontal="center" vertical="center" wrapText="1"/>
    </xf>
    <xf numFmtId="0" fontId="17" fillId="2" borderId="108" xfId="1" applyFont="1" applyFill="1" applyBorder="1" applyAlignment="1">
      <alignment horizontal="center" vertical="center" textRotation="90" wrapText="1"/>
    </xf>
    <xf numFmtId="0" fontId="17" fillId="2" borderId="12" xfId="1" applyFont="1" applyFill="1" applyBorder="1" applyAlignment="1">
      <alignment horizontal="center" vertical="center" textRotation="90" wrapText="1"/>
    </xf>
    <xf numFmtId="0" fontId="13" fillId="0" borderId="119" xfId="1" applyFont="1" applyBorder="1" applyAlignment="1">
      <alignment horizontal="left" vertical="center"/>
    </xf>
    <xf numFmtId="0" fontId="13" fillId="0" borderId="48" xfId="1" applyFont="1" applyBorder="1" applyAlignment="1">
      <alignment horizontal="left" vertical="center"/>
    </xf>
    <xf numFmtId="0" fontId="20" fillId="7" borderId="120" xfId="1" applyFont="1" applyFill="1" applyBorder="1" applyAlignment="1">
      <alignment vertical="center"/>
    </xf>
    <xf numFmtId="0" fontId="8" fillId="4" borderId="99" xfId="4" applyFont="1" applyFill="1" applyBorder="1" applyAlignment="1">
      <alignment horizontal="right" vertical="center" wrapText="1"/>
    </xf>
    <xf numFmtId="0" fontId="8" fillId="4" borderId="89" xfId="4" applyFont="1" applyFill="1" applyBorder="1" applyAlignment="1">
      <alignment horizontal="right" vertical="center" wrapText="1"/>
    </xf>
    <xf numFmtId="0" fontId="8" fillId="4" borderId="77" xfId="4" applyFont="1" applyFill="1" applyBorder="1" applyAlignment="1">
      <alignment horizontal="right" vertical="center" wrapText="1"/>
    </xf>
    <xf numFmtId="0" fontId="8" fillId="4" borderId="90" xfId="4" applyFont="1" applyFill="1" applyBorder="1" applyAlignment="1">
      <alignment horizontal="right" vertical="center" wrapText="1"/>
    </xf>
    <xf numFmtId="0" fontId="60" fillId="4" borderId="94" xfId="4" applyFont="1" applyFill="1" applyBorder="1" applyAlignment="1">
      <alignment horizontal="right" vertical="center" wrapText="1"/>
    </xf>
    <xf numFmtId="0" fontId="60" fillId="4" borderId="93" xfId="4" applyFont="1" applyFill="1" applyBorder="1" applyAlignment="1">
      <alignment horizontal="right" vertical="center" wrapText="1"/>
    </xf>
    <xf numFmtId="0" fontId="8" fillId="7" borderId="82" xfId="1" applyFont="1" applyFill="1" applyBorder="1" applyAlignment="1">
      <alignment vertical="center"/>
    </xf>
  </cellXfs>
  <cellStyles count="12">
    <cellStyle name="Excel Built-in Normal" xfId="1"/>
    <cellStyle name="Excel Built-in Normal 1" xfId="2"/>
    <cellStyle name="Excel Built-in Normal 2" xfId="3"/>
    <cellStyle name="Excel Built-in Normal 3" xfId="4"/>
    <cellStyle name="Header" xfId="5"/>
    <cellStyle name="Header 2" xfId="6"/>
    <cellStyle name="Normální" xfId="0" builtinId="0"/>
    <cellStyle name="Normální 2" xfId="7"/>
    <cellStyle name="normální 3" xfId="8"/>
    <cellStyle name="Normální 4" xfId="9"/>
    <cellStyle name="Normální 4 2" xfId="10"/>
    <cellStyle name="normální 5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25" workbookViewId="0">
      <selection activeCell="N31" sqref="N31"/>
    </sheetView>
  </sheetViews>
  <sheetFormatPr defaultColWidth="8.7109375" defaultRowHeight="15" x14ac:dyDescent="0.25"/>
  <cols>
    <col min="1" max="1" width="3.7109375" style="44" customWidth="1"/>
    <col min="2" max="2" width="3.7109375" style="38" customWidth="1"/>
    <col min="3" max="3" width="2.28515625" style="38" customWidth="1"/>
    <col min="4" max="4" width="2.7109375" style="38" customWidth="1"/>
    <col min="5" max="5" width="2.42578125" style="38" customWidth="1"/>
    <col min="6" max="6" width="7.7109375" style="38" customWidth="1"/>
    <col min="7" max="7" width="5.7109375" style="39" customWidth="1"/>
    <col min="8" max="8" width="3.7109375" style="39" customWidth="1"/>
    <col min="9" max="9" width="9.7109375" style="39" customWidth="1"/>
    <col min="10" max="11" width="5.7109375" style="39" customWidth="1"/>
    <col min="12" max="13" width="11.7109375" style="40" customWidth="1"/>
    <col min="14" max="14" width="68.42578125" style="41" customWidth="1"/>
    <col min="15" max="16384" width="8.7109375" style="1"/>
  </cols>
  <sheetData>
    <row r="1" spans="1:14" ht="15" customHeight="1" x14ac:dyDescent="0.25"/>
    <row r="2" spans="1:14" ht="15" customHeight="1" x14ac:dyDescent="0.25"/>
    <row r="3" spans="1:14" ht="21" x14ac:dyDescent="0.25">
      <c r="A3" s="36" t="s">
        <v>58</v>
      </c>
      <c r="B3" s="37"/>
      <c r="C3" s="37"/>
      <c r="D3" s="37"/>
    </row>
    <row r="4" spans="1:14" s="50" customFormat="1" ht="15.75" customHeight="1" thickBot="1" x14ac:dyDescent="0.3">
      <c r="A4" s="45" t="s">
        <v>115</v>
      </c>
      <c r="B4" s="43"/>
      <c r="C4" s="43"/>
      <c r="D4" s="43"/>
      <c r="E4" s="43"/>
      <c r="F4" s="43"/>
      <c r="G4" s="46"/>
      <c r="H4" s="46"/>
      <c r="I4" s="46"/>
      <c r="J4" s="46"/>
      <c r="K4" s="46"/>
      <c r="L4" s="47"/>
      <c r="M4" s="47"/>
      <c r="N4" s="48"/>
    </row>
    <row r="5" spans="1:14" ht="15.75" customHeight="1" thickBot="1" x14ac:dyDescent="0.3">
      <c r="A5" s="51" t="s">
        <v>48</v>
      </c>
      <c r="B5" s="52" t="s">
        <v>49</v>
      </c>
      <c r="C5" s="52" t="s">
        <v>50</v>
      </c>
      <c r="D5" s="52" t="s">
        <v>51</v>
      </c>
      <c r="E5" s="52" t="s">
        <v>52</v>
      </c>
      <c r="F5" s="53" t="s">
        <v>32</v>
      </c>
      <c r="G5" s="54" t="s">
        <v>33</v>
      </c>
      <c r="H5" s="54" t="s">
        <v>53</v>
      </c>
      <c r="I5" s="54" t="s">
        <v>1</v>
      </c>
      <c r="J5" s="54" t="s">
        <v>54</v>
      </c>
      <c r="K5" s="54" t="s">
        <v>55</v>
      </c>
      <c r="L5" s="55" t="s">
        <v>34</v>
      </c>
      <c r="M5" s="55" t="s">
        <v>35</v>
      </c>
      <c r="N5" s="56" t="s">
        <v>36</v>
      </c>
    </row>
    <row r="6" spans="1:14" ht="14.1" customHeight="1" x14ac:dyDescent="0.25">
      <c r="A6" s="123" t="s">
        <v>62</v>
      </c>
      <c r="B6" s="124" t="s">
        <v>62</v>
      </c>
      <c r="C6" s="168"/>
      <c r="D6" s="168">
        <v>231</v>
      </c>
      <c r="E6" s="169"/>
      <c r="F6" s="170" t="s">
        <v>37</v>
      </c>
      <c r="G6" s="171" t="s">
        <v>38</v>
      </c>
      <c r="H6" s="172">
        <v>0</v>
      </c>
      <c r="I6" s="172" t="s">
        <v>107</v>
      </c>
      <c r="J6" s="172">
        <v>0</v>
      </c>
      <c r="K6" s="172">
        <v>0</v>
      </c>
      <c r="L6" s="173">
        <v>32419</v>
      </c>
      <c r="M6" s="173">
        <v>0</v>
      </c>
      <c r="N6" s="174" t="s">
        <v>161</v>
      </c>
    </row>
    <row r="7" spans="1:14" ht="14.1" customHeight="1" x14ac:dyDescent="0.25">
      <c r="A7" s="129" t="s">
        <v>62</v>
      </c>
      <c r="B7" s="130" t="s">
        <v>62</v>
      </c>
      <c r="C7" s="168"/>
      <c r="D7" s="168">
        <v>231</v>
      </c>
      <c r="E7" s="169"/>
      <c r="F7" s="171" t="s">
        <v>39</v>
      </c>
      <c r="G7" s="171" t="s">
        <v>40</v>
      </c>
      <c r="H7" s="172">
        <v>0</v>
      </c>
      <c r="I7" s="172" t="s">
        <v>107</v>
      </c>
      <c r="J7" s="172">
        <v>0</v>
      </c>
      <c r="K7" s="172">
        <v>0</v>
      </c>
      <c r="L7" s="173"/>
      <c r="M7" s="173">
        <v>22388</v>
      </c>
      <c r="N7" s="174" t="s">
        <v>41</v>
      </c>
    </row>
    <row r="8" spans="1:14" ht="14.1" customHeight="1" x14ac:dyDescent="0.25">
      <c r="A8" s="129" t="s">
        <v>62</v>
      </c>
      <c r="B8" s="130" t="s">
        <v>62</v>
      </c>
      <c r="C8" s="168"/>
      <c r="D8" s="168">
        <v>231</v>
      </c>
      <c r="E8" s="169"/>
      <c r="F8" s="171" t="s">
        <v>39</v>
      </c>
      <c r="G8" s="171" t="s">
        <v>42</v>
      </c>
      <c r="H8" s="172">
        <v>0</v>
      </c>
      <c r="I8" s="172" t="s">
        <v>107</v>
      </c>
      <c r="J8" s="172">
        <v>0</v>
      </c>
      <c r="K8" s="172">
        <v>0</v>
      </c>
      <c r="L8" s="173"/>
      <c r="M8" s="173">
        <v>5596</v>
      </c>
      <c r="N8" s="174" t="s">
        <v>88</v>
      </c>
    </row>
    <row r="9" spans="1:14" ht="14.1" customHeight="1" x14ac:dyDescent="0.25">
      <c r="A9" s="129" t="s">
        <v>62</v>
      </c>
      <c r="B9" s="130" t="s">
        <v>62</v>
      </c>
      <c r="C9" s="168"/>
      <c r="D9" s="168">
        <v>231</v>
      </c>
      <c r="E9" s="169"/>
      <c r="F9" s="171" t="s">
        <v>39</v>
      </c>
      <c r="G9" s="171" t="s">
        <v>43</v>
      </c>
      <c r="H9" s="172">
        <v>0</v>
      </c>
      <c r="I9" s="172" t="s">
        <v>107</v>
      </c>
      <c r="J9" s="172">
        <v>0</v>
      </c>
      <c r="K9" s="172">
        <v>0</v>
      </c>
      <c r="L9" s="173"/>
      <c r="M9" s="209">
        <v>2016</v>
      </c>
      <c r="N9" s="180" t="s">
        <v>44</v>
      </c>
    </row>
    <row r="10" spans="1:14" ht="14.1" customHeight="1" thickBot="1" x14ac:dyDescent="0.3">
      <c r="A10" s="139" t="s">
        <v>62</v>
      </c>
      <c r="B10" s="140" t="s">
        <v>62</v>
      </c>
      <c r="C10" s="175"/>
      <c r="D10" s="175">
        <v>231</v>
      </c>
      <c r="E10" s="176"/>
      <c r="F10" s="177" t="s">
        <v>39</v>
      </c>
      <c r="G10" s="177" t="s">
        <v>141</v>
      </c>
      <c r="H10" s="178">
        <v>0</v>
      </c>
      <c r="I10" s="178" t="s">
        <v>107</v>
      </c>
      <c r="J10" s="178">
        <v>0</v>
      </c>
      <c r="K10" s="178">
        <v>0</v>
      </c>
      <c r="L10" s="179"/>
      <c r="M10" s="179">
        <v>2419</v>
      </c>
      <c r="N10" s="180" t="s">
        <v>142</v>
      </c>
    </row>
    <row r="11" spans="1:14" s="74" customFormat="1" ht="14.1" customHeight="1" thickBot="1" x14ac:dyDescent="0.25">
      <c r="A11" s="255" t="s">
        <v>23</v>
      </c>
      <c r="B11" s="256"/>
      <c r="C11" s="256"/>
      <c r="D11" s="256"/>
      <c r="E11" s="256"/>
      <c r="F11" s="256"/>
      <c r="G11" s="256"/>
      <c r="H11" s="256"/>
      <c r="I11" s="256"/>
      <c r="J11" s="256"/>
      <c r="K11" s="257"/>
      <c r="L11" s="71">
        <f>SUM(L6:L10)</f>
        <v>32419</v>
      </c>
      <c r="M11" s="71">
        <f>SUM(M6:M10)</f>
        <v>32419</v>
      </c>
      <c r="N11" s="72"/>
    </row>
    <row r="12" spans="1:14" ht="9.9499999999999993" customHeight="1" x14ac:dyDescent="0.25">
      <c r="A12" s="42"/>
      <c r="B12" s="37"/>
      <c r="C12" s="37"/>
      <c r="D12" s="37"/>
    </row>
    <row r="13" spans="1:14" s="50" customFormat="1" ht="15.75" customHeight="1" thickBot="1" x14ac:dyDescent="0.3">
      <c r="A13" s="45" t="s">
        <v>169</v>
      </c>
      <c r="B13" s="43"/>
      <c r="C13" s="43"/>
      <c r="D13" s="43"/>
      <c r="E13" s="43"/>
      <c r="F13" s="43"/>
      <c r="G13" s="46"/>
      <c r="H13" s="46"/>
      <c r="I13" s="46"/>
      <c r="J13" s="46"/>
      <c r="K13" s="46"/>
      <c r="L13" s="47"/>
      <c r="M13" s="47"/>
      <c r="N13" s="48"/>
    </row>
    <row r="14" spans="1:14" ht="15.75" customHeight="1" thickBot="1" x14ac:dyDescent="0.3">
      <c r="A14" s="51" t="s">
        <v>48</v>
      </c>
      <c r="B14" s="52" t="s">
        <v>49</v>
      </c>
      <c r="C14" s="52" t="s">
        <v>50</v>
      </c>
      <c r="D14" s="52" t="s">
        <v>51</v>
      </c>
      <c r="E14" s="52" t="s">
        <v>52</v>
      </c>
      <c r="F14" s="53" t="s">
        <v>32</v>
      </c>
      <c r="G14" s="54" t="s">
        <v>33</v>
      </c>
      <c r="H14" s="54" t="s">
        <v>53</v>
      </c>
      <c r="I14" s="54" t="s">
        <v>1</v>
      </c>
      <c r="J14" s="54" t="s">
        <v>54</v>
      </c>
      <c r="K14" s="54" t="s">
        <v>55</v>
      </c>
      <c r="L14" s="55" t="s">
        <v>34</v>
      </c>
      <c r="M14" s="55" t="s">
        <v>35</v>
      </c>
      <c r="N14" s="56" t="s">
        <v>36</v>
      </c>
    </row>
    <row r="15" spans="1:14" ht="14.1" customHeight="1" x14ac:dyDescent="0.25">
      <c r="A15" s="123" t="s">
        <v>62</v>
      </c>
      <c r="B15" s="124" t="s">
        <v>62</v>
      </c>
      <c r="C15" s="168"/>
      <c r="D15" s="168">
        <v>231</v>
      </c>
      <c r="E15" s="169"/>
      <c r="F15" s="186" t="s">
        <v>37</v>
      </c>
      <c r="G15" s="171" t="s">
        <v>134</v>
      </c>
      <c r="H15" s="172">
        <v>0</v>
      </c>
      <c r="I15" s="172" t="s">
        <v>170</v>
      </c>
      <c r="J15" s="172">
        <v>0</v>
      </c>
      <c r="K15" s="172">
        <v>0</v>
      </c>
      <c r="L15" s="173">
        <v>71933.710000000006</v>
      </c>
      <c r="M15" s="173">
        <v>0</v>
      </c>
      <c r="N15" s="238" t="s">
        <v>172</v>
      </c>
    </row>
    <row r="16" spans="1:14" ht="14.1" customHeight="1" x14ac:dyDescent="0.25">
      <c r="A16" s="123" t="s">
        <v>62</v>
      </c>
      <c r="B16" s="124" t="s">
        <v>62</v>
      </c>
      <c r="C16" s="168"/>
      <c r="D16" s="168" t="s">
        <v>56</v>
      </c>
      <c r="E16" s="169"/>
      <c r="F16" s="177" t="s">
        <v>37</v>
      </c>
      <c r="G16" s="171" t="s">
        <v>134</v>
      </c>
      <c r="H16" s="172" t="s">
        <v>57</v>
      </c>
      <c r="I16" s="172" t="s">
        <v>171</v>
      </c>
      <c r="J16" s="172">
        <v>0</v>
      </c>
      <c r="K16" s="172">
        <v>0</v>
      </c>
      <c r="L16" s="173">
        <v>12694.19</v>
      </c>
      <c r="M16" s="173">
        <v>0</v>
      </c>
      <c r="N16" s="238" t="s">
        <v>173</v>
      </c>
    </row>
    <row r="17" spans="1:14" ht="14.1" customHeight="1" x14ac:dyDescent="0.25">
      <c r="A17" s="129" t="s">
        <v>62</v>
      </c>
      <c r="B17" s="130" t="s">
        <v>62</v>
      </c>
      <c r="C17" s="168"/>
      <c r="D17" s="168">
        <v>231</v>
      </c>
      <c r="E17" s="169"/>
      <c r="F17" s="171" t="s">
        <v>116</v>
      </c>
      <c r="G17" s="171" t="s">
        <v>117</v>
      </c>
      <c r="H17" s="172">
        <v>0</v>
      </c>
      <c r="I17" s="172" t="s">
        <v>170</v>
      </c>
      <c r="J17" s="172">
        <v>0</v>
      </c>
      <c r="K17" s="172">
        <v>0</v>
      </c>
      <c r="L17" s="173"/>
      <c r="M17" s="173">
        <v>71933.710000000006</v>
      </c>
      <c r="N17" s="238" t="s">
        <v>172</v>
      </c>
    </row>
    <row r="18" spans="1:14" ht="14.1" customHeight="1" thickBot="1" x14ac:dyDescent="0.3">
      <c r="A18" s="139" t="s">
        <v>62</v>
      </c>
      <c r="B18" s="140" t="s">
        <v>62</v>
      </c>
      <c r="C18" s="175"/>
      <c r="D18" s="175">
        <v>231</v>
      </c>
      <c r="E18" s="176"/>
      <c r="F18" s="177" t="s">
        <v>116</v>
      </c>
      <c r="G18" s="177" t="s">
        <v>117</v>
      </c>
      <c r="H18" s="178">
        <v>0</v>
      </c>
      <c r="I18" s="172" t="s">
        <v>171</v>
      </c>
      <c r="J18" s="178">
        <v>0</v>
      </c>
      <c r="K18" s="178">
        <v>0</v>
      </c>
      <c r="L18" s="179"/>
      <c r="M18" s="179">
        <v>12694.19</v>
      </c>
      <c r="N18" s="238" t="s">
        <v>173</v>
      </c>
    </row>
    <row r="19" spans="1:14" s="74" customFormat="1" ht="14.1" customHeight="1" thickBot="1" x14ac:dyDescent="0.25">
      <c r="A19" s="255" t="s">
        <v>23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7"/>
      <c r="L19" s="71">
        <f>SUM(L15:L18)</f>
        <v>84627.900000000009</v>
      </c>
      <c r="M19" s="71">
        <f>SUM(M15:M18)</f>
        <v>84627.900000000009</v>
      </c>
      <c r="N19" s="72"/>
    </row>
    <row r="20" spans="1:14" ht="9.75" customHeight="1" x14ac:dyDescent="0.25">
      <c r="A20" s="42"/>
      <c r="B20" s="37"/>
      <c r="C20" s="37"/>
      <c r="D20" s="37"/>
    </row>
    <row r="21" spans="1:14" s="50" customFormat="1" ht="15.75" customHeight="1" thickBot="1" x14ac:dyDescent="0.3">
      <c r="A21" s="45" t="s">
        <v>192</v>
      </c>
      <c r="B21" s="43"/>
      <c r="C21" s="43"/>
      <c r="D21" s="43"/>
      <c r="E21" s="43"/>
      <c r="F21" s="43"/>
      <c r="G21" s="46"/>
      <c r="H21" s="46"/>
      <c r="I21" s="46"/>
      <c r="J21" s="46"/>
      <c r="K21" s="46"/>
      <c r="L21" s="47"/>
      <c r="M21" s="47"/>
      <c r="N21" s="48"/>
    </row>
    <row r="22" spans="1:14" ht="15.75" customHeight="1" thickBot="1" x14ac:dyDescent="0.3">
      <c r="A22" s="51" t="s">
        <v>48</v>
      </c>
      <c r="B22" s="52" t="s">
        <v>49</v>
      </c>
      <c r="C22" s="52" t="s">
        <v>50</v>
      </c>
      <c r="D22" s="52" t="s">
        <v>51</v>
      </c>
      <c r="E22" s="52" t="s">
        <v>52</v>
      </c>
      <c r="F22" s="53" t="s">
        <v>32</v>
      </c>
      <c r="G22" s="54" t="s">
        <v>33</v>
      </c>
      <c r="H22" s="54" t="s">
        <v>53</v>
      </c>
      <c r="I22" s="54" t="s">
        <v>1</v>
      </c>
      <c r="J22" s="54" t="s">
        <v>54</v>
      </c>
      <c r="K22" s="54" t="s">
        <v>55</v>
      </c>
      <c r="L22" s="55" t="s">
        <v>34</v>
      </c>
      <c r="M22" s="55" t="s">
        <v>35</v>
      </c>
      <c r="N22" s="56" t="s">
        <v>36</v>
      </c>
    </row>
    <row r="23" spans="1:14" ht="14.1" customHeight="1" x14ac:dyDescent="0.25">
      <c r="A23" s="123" t="s">
        <v>62</v>
      </c>
      <c r="B23" s="124" t="s">
        <v>62</v>
      </c>
      <c r="C23" s="168"/>
      <c r="D23" s="168">
        <v>231</v>
      </c>
      <c r="E23" s="169"/>
      <c r="F23" s="186" t="s">
        <v>37</v>
      </c>
      <c r="G23" s="171" t="s">
        <v>134</v>
      </c>
      <c r="H23" s="172">
        <v>0</v>
      </c>
      <c r="I23" s="172" t="s">
        <v>57</v>
      </c>
      <c r="J23" s="172">
        <v>0</v>
      </c>
      <c r="K23" s="172">
        <v>0</v>
      </c>
      <c r="L23" s="173">
        <v>50000</v>
      </c>
      <c r="M23" s="173">
        <v>0</v>
      </c>
      <c r="N23" s="174" t="s">
        <v>193</v>
      </c>
    </row>
    <row r="24" spans="1:14" ht="14.1" customHeight="1" thickBot="1" x14ac:dyDescent="0.3">
      <c r="A24" s="123" t="s">
        <v>62</v>
      </c>
      <c r="B24" s="124" t="s">
        <v>62</v>
      </c>
      <c r="C24" s="168"/>
      <c r="D24" s="168" t="s">
        <v>56</v>
      </c>
      <c r="E24" s="169"/>
      <c r="F24" s="177" t="s">
        <v>108</v>
      </c>
      <c r="G24" s="171" t="s">
        <v>47</v>
      </c>
      <c r="H24" s="172" t="s">
        <v>57</v>
      </c>
      <c r="I24" s="172" t="s">
        <v>57</v>
      </c>
      <c r="J24" s="172">
        <v>0</v>
      </c>
      <c r="K24" s="172">
        <v>0</v>
      </c>
      <c r="L24" s="173">
        <v>0</v>
      </c>
      <c r="M24" s="173">
        <v>50000</v>
      </c>
      <c r="N24" s="174" t="s">
        <v>193</v>
      </c>
    </row>
    <row r="25" spans="1:14" s="74" customFormat="1" ht="14.1" customHeight="1" thickBot="1" x14ac:dyDescent="0.25">
      <c r="A25" s="255" t="s">
        <v>23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7"/>
      <c r="L25" s="71">
        <f>SUM(L23:L24)</f>
        <v>50000</v>
      </c>
      <c r="M25" s="71">
        <f>SUM(M23:M24)</f>
        <v>50000</v>
      </c>
      <c r="N25" s="72"/>
    </row>
    <row r="26" spans="1:14" ht="9.75" customHeight="1" x14ac:dyDescent="0.25">
      <c r="A26" s="42"/>
      <c r="B26" s="37"/>
      <c r="C26" s="37"/>
      <c r="D26" s="37"/>
    </row>
    <row r="27" spans="1:14" ht="9.75" customHeight="1" x14ac:dyDescent="0.25">
      <c r="A27" s="42"/>
      <c r="B27" s="37"/>
      <c r="C27" s="37"/>
      <c r="D27" s="37"/>
    </row>
    <row r="28" spans="1:14" ht="9.75" customHeight="1" x14ac:dyDescent="0.25">
      <c r="A28" s="42"/>
      <c r="B28" s="37"/>
      <c r="C28" s="37"/>
      <c r="D28" s="37"/>
    </row>
    <row r="29" spans="1:14" ht="9.75" customHeight="1" x14ac:dyDescent="0.25">
      <c r="A29" s="42"/>
      <c r="B29" s="37"/>
      <c r="C29" s="37"/>
      <c r="D29" s="37"/>
    </row>
    <row r="30" spans="1:14" ht="9.75" customHeight="1" x14ac:dyDescent="0.25">
      <c r="A30" s="42"/>
      <c r="B30" s="37"/>
      <c r="C30" s="37"/>
      <c r="D30" s="37"/>
    </row>
    <row r="31" spans="1:14" ht="9.75" customHeight="1" x14ac:dyDescent="0.25">
      <c r="A31" s="42"/>
      <c r="B31" s="37"/>
      <c r="C31" s="37"/>
      <c r="D31" s="37"/>
    </row>
    <row r="32" spans="1:14" ht="9.75" customHeight="1" x14ac:dyDescent="0.25">
      <c r="A32" s="42"/>
      <c r="B32" s="37"/>
      <c r="C32" s="37"/>
      <c r="D32" s="37"/>
    </row>
    <row r="33" spans="1:14" ht="9.75" customHeight="1" x14ac:dyDescent="0.25">
      <c r="A33" s="42"/>
      <c r="B33" s="37"/>
      <c r="C33" s="37"/>
      <c r="D33" s="37"/>
    </row>
    <row r="34" spans="1:14" ht="9.75" customHeight="1" x14ac:dyDescent="0.25">
      <c r="A34" s="42"/>
      <c r="B34" s="37"/>
      <c r="C34" s="37"/>
      <c r="D34" s="37"/>
    </row>
    <row r="35" spans="1:14" ht="9.75" customHeight="1" x14ac:dyDescent="0.25">
      <c r="A35" s="42"/>
      <c r="B35" s="37"/>
      <c r="C35" s="37"/>
      <c r="D35" s="37"/>
    </row>
    <row r="36" spans="1:14" ht="9.75" customHeight="1" x14ac:dyDescent="0.25">
      <c r="A36" s="42"/>
      <c r="B36" s="37"/>
      <c r="C36" s="37"/>
      <c r="D36" s="37"/>
    </row>
    <row r="37" spans="1:14" ht="9.75" customHeight="1" x14ac:dyDescent="0.25">
      <c r="A37" s="42"/>
      <c r="B37" s="37"/>
      <c r="C37" s="37"/>
      <c r="D37" s="37"/>
    </row>
    <row r="38" spans="1:14" ht="9.75" customHeight="1" x14ac:dyDescent="0.25">
      <c r="A38" s="42"/>
      <c r="B38" s="37"/>
      <c r="C38" s="37"/>
      <c r="D38" s="37"/>
    </row>
    <row r="39" spans="1:14" ht="9.75" customHeight="1" x14ac:dyDescent="0.25">
      <c r="A39" s="42"/>
      <c r="B39" s="37"/>
      <c r="C39" s="37"/>
      <c r="D39" s="37"/>
    </row>
    <row r="40" spans="1:14" ht="9.75" customHeight="1" x14ac:dyDescent="0.25">
      <c r="A40" s="42"/>
      <c r="B40" s="37"/>
      <c r="C40" s="37"/>
      <c r="D40" s="37"/>
    </row>
    <row r="41" spans="1:14" ht="9.75" customHeight="1" x14ac:dyDescent="0.25">
      <c r="A41" s="42"/>
      <c r="B41" s="37"/>
      <c r="C41" s="37"/>
      <c r="D41" s="37"/>
    </row>
    <row r="42" spans="1:14" ht="9.75" customHeight="1" x14ac:dyDescent="0.25">
      <c r="A42" s="42"/>
      <c r="B42" s="37"/>
      <c r="C42" s="37"/>
      <c r="D42" s="37"/>
    </row>
    <row r="43" spans="1:14" ht="9.9499999999999993" customHeight="1" x14ac:dyDescent="0.25">
      <c r="A43" s="42"/>
      <c r="B43" s="37"/>
      <c r="C43" s="37"/>
      <c r="D43" s="37"/>
    </row>
    <row r="44" spans="1:14" ht="9.9499999999999993" customHeight="1" x14ac:dyDescent="0.25">
      <c r="A44" s="42"/>
      <c r="B44" s="37"/>
      <c r="C44" s="37"/>
      <c r="D44" s="37"/>
    </row>
    <row r="45" spans="1:14" ht="9.9499999999999993" customHeight="1" x14ac:dyDescent="0.25">
      <c r="A45" s="42"/>
      <c r="B45" s="37"/>
      <c r="C45" s="37"/>
      <c r="D45" s="37"/>
    </row>
    <row r="46" spans="1:14" ht="9.9499999999999993" customHeight="1" x14ac:dyDescent="0.25">
      <c r="A46" s="42"/>
      <c r="B46" s="37"/>
      <c r="C46" s="37"/>
      <c r="D46" s="37"/>
    </row>
    <row r="47" spans="1:14" ht="21.75" thickBot="1" x14ac:dyDescent="0.3">
      <c r="A47" s="36" t="s">
        <v>154</v>
      </c>
      <c r="B47" s="37"/>
      <c r="C47" s="37"/>
      <c r="D47" s="37"/>
    </row>
    <row r="48" spans="1:14" s="57" customFormat="1" ht="15.75" thickBot="1" x14ac:dyDescent="0.3">
      <c r="A48" s="51" t="s">
        <v>48</v>
      </c>
      <c r="B48" s="52" t="s">
        <v>49</v>
      </c>
      <c r="C48" s="58" t="s">
        <v>50</v>
      </c>
      <c r="D48" s="58" t="s">
        <v>51</v>
      </c>
      <c r="E48" s="58" t="s">
        <v>52</v>
      </c>
      <c r="F48" s="59" t="s">
        <v>32</v>
      </c>
      <c r="G48" s="60" t="s">
        <v>33</v>
      </c>
      <c r="H48" s="60" t="s">
        <v>53</v>
      </c>
      <c r="I48" s="60" t="s">
        <v>1</v>
      </c>
      <c r="J48" s="60" t="s">
        <v>54</v>
      </c>
      <c r="K48" s="60" t="s">
        <v>55</v>
      </c>
      <c r="L48" s="61" t="s">
        <v>34</v>
      </c>
      <c r="M48" s="61" t="s">
        <v>35</v>
      </c>
      <c r="N48" s="62" t="s">
        <v>36</v>
      </c>
    </row>
    <row r="49" spans="1:14" ht="14.1" customHeight="1" x14ac:dyDescent="0.25">
      <c r="A49" s="123" t="s">
        <v>62</v>
      </c>
      <c r="B49" s="124" t="s">
        <v>62</v>
      </c>
      <c r="C49" s="125"/>
      <c r="D49" s="125" t="s">
        <v>56</v>
      </c>
      <c r="E49" s="125"/>
      <c r="F49" s="126" t="s">
        <v>59</v>
      </c>
      <c r="G49" s="127" t="s">
        <v>47</v>
      </c>
      <c r="H49" s="127" t="s">
        <v>57</v>
      </c>
      <c r="I49" s="127" t="s">
        <v>57</v>
      </c>
      <c r="J49" s="127" t="s">
        <v>57</v>
      </c>
      <c r="K49" s="127" t="s">
        <v>57</v>
      </c>
      <c r="L49" s="128">
        <v>0</v>
      </c>
      <c r="M49" s="233">
        <v>-544500</v>
      </c>
      <c r="N49" s="185" t="s">
        <v>131</v>
      </c>
    </row>
    <row r="50" spans="1:14" ht="14.1" customHeight="1" x14ac:dyDescent="0.25">
      <c r="A50" s="139" t="s">
        <v>62</v>
      </c>
      <c r="B50" s="140" t="s">
        <v>62</v>
      </c>
      <c r="C50" s="131"/>
      <c r="D50" s="131" t="s">
        <v>56</v>
      </c>
      <c r="E50" s="175"/>
      <c r="F50" s="235" t="s">
        <v>59</v>
      </c>
      <c r="G50" s="178" t="s">
        <v>110</v>
      </c>
      <c r="H50" s="142" t="s">
        <v>57</v>
      </c>
      <c r="I50" s="142" t="s">
        <v>57</v>
      </c>
      <c r="J50" s="142" t="s">
        <v>57</v>
      </c>
      <c r="K50" s="142" t="s">
        <v>57</v>
      </c>
      <c r="L50" s="143">
        <v>0</v>
      </c>
      <c r="M50" s="234">
        <v>-400000</v>
      </c>
      <c r="N50" s="181" t="s">
        <v>160</v>
      </c>
    </row>
    <row r="51" spans="1:14" ht="14.1" customHeight="1" x14ac:dyDescent="0.25">
      <c r="A51" s="129" t="s">
        <v>62</v>
      </c>
      <c r="B51" s="130" t="s">
        <v>62</v>
      </c>
      <c r="C51" s="132"/>
      <c r="D51" s="132" t="s">
        <v>56</v>
      </c>
      <c r="E51" s="132"/>
      <c r="F51" s="133" t="s">
        <v>91</v>
      </c>
      <c r="G51" s="190" t="s">
        <v>46</v>
      </c>
      <c r="H51" s="190" t="s">
        <v>57</v>
      </c>
      <c r="I51" s="190" t="s">
        <v>57</v>
      </c>
      <c r="J51" s="190" t="s">
        <v>57</v>
      </c>
      <c r="K51" s="190" t="s">
        <v>57</v>
      </c>
      <c r="L51" s="191">
        <v>0</v>
      </c>
      <c r="M51" s="191">
        <v>200000</v>
      </c>
      <c r="N51" s="239" t="s">
        <v>157</v>
      </c>
    </row>
    <row r="52" spans="1:14" ht="14.1" customHeight="1" x14ac:dyDescent="0.25">
      <c r="A52" s="139" t="s">
        <v>62</v>
      </c>
      <c r="B52" s="140" t="s">
        <v>62</v>
      </c>
      <c r="C52" s="132"/>
      <c r="D52" s="132" t="s">
        <v>56</v>
      </c>
      <c r="E52" s="132"/>
      <c r="F52" s="133" t="s">
        <v>138</v>
      </c>
      <c r="G52" s="187" t="s">
        <v>45</v>
      </c>
      <c r="H52" s="190" t="s">
        <v>57</v>
      </c>
      <c r="I52" s="190" t="s">
        <v>57</v>
      </c>
      <c r="J52" s="190" t="s">
        <v>57</v>
      </c>
      <c r="K52" s="190" t="s">
        <v>57</v>
      </c>
      <c r="L52" s="191">
        <v>0</v>
      </c>
      <c r="M52" s="188">
        <v>3000</v>
      </c>
      <c r="N52" s="189" t="s">
        <v>162</v>
      </c>
    </row>
    <row r="53" spans="1:14" ht="14.1" customHeight="1" x14ac:dyDescent="0.25">
      <c r="A53" s="129" t="s">
        <v>62</v>
      </c>
      <c r="B53" s="130" t="s">
        <v>62</v>
      </c>
      <c r="C53" s="132"/>
      <c r="D53" s="132" t="s">
        <v>56</v>
      </c>
      <c r="E53" s="131"/>
      <c r="F53" s="133" t="s">
        <v>138</v>
      </c>
      <c r="G53" s="187" t="s">
        <v>90</v>
      </c>
      <c r="H53" s="190" t="s">
        <v>57</v>
      </c>
      <c r="I53" s="190" t="s">
        <v>57</v>
      </c>
      <c r="J53" s="190" t="s">
        <v>57</v>
      </c>
      <c r="K53" s="190" t="s">
        <v>57</v>
      </c>
      <c r="L53" s="191">
        <v>0</v>
      </c>
      <c r="M53" s="188">
        <v>17000</v>
      </c>
      <c r="N53" s="189" t="s">
        <v>174</v>
      </c>
    </row>
    <row r="54" spans="1:14" ht="14.1" customHeight="1" x14ac:dyDescent="0.25">
      <c r="A54" s="129" t="s">
        <v>62</v>
      </c>
      <c r="B54" s="130" t="s">
        <v>62</v>
      </c>
      <c r="C54" s="132"/>
      <c r="D54" s="132" t="s">
        <v>56</v>
      </c>
      <c r="E54" s="131"/>
      <c r="F54" s="133" t="s">
        <v>112</v>
      </c>
      <c r="G54" s="190" t="s">
        <v>90</v>
      </c>
      <c r="H54" s="190" t="s">
        <v>57</v>
      </c>
      <c r="I54" s="190" t="s">
        <v>57</v>
      </c>
      <c r="J54" s="190" t="s">
        <v>57</v>
      </c>
      <c r="K54" s="190" t="s">
        <v>57</v>
      </c>
      <c r="L54" s="191">
        <v>0</v>
      </c>
      <c r="M54" s="191">
        <v>1000</v>
      </c>
      <c r="N54" s="189" t="s">
        <v>163</v>
      </c>
    </row>
    <row r="55" spans="1:14" ht="14.1" customHeight="1" x14ac:dyDescent="0.25">
      <c r="A55" s="139" t="s">
        <v>62</v>
      </c>
      <c r="B55" s="140" t="s">
        <v>62</v>
      </c>
      <c r="C55" s="132"/>
      <c r="D55" s="132" t="s">
        <v>56</v>
      </c>
      <c r="E55" s="131"/>
      <c r="F55" s="133" t="s">
        <v>128</v>
      </c>
      <c r="G55" s="190" t="s">
        <v>164</v>
      </c>
      <c r="H55" s="190" t="s">
        <v>57</v>
      </c>
      <c r="I55" s="190" t="s">
        <v>57</v>
      </c>
      <c r="J55" s="190" t="s">
        <v>57</v>
      </c>
      <c r="K55" s="190" t="s">
        <v>57</v>
      </c>
      <c r="L55" s="191">
        <v>0</v>
      </c>
      <c r="M55" s="191">
        <v>3000</v>
      </c>
      <c r="N55" s="189" t="s">
        <v>165</v>
      </c>
    </row>
    <row r="56" spans="1:14" ht="14.1" customHeight="1" x14ac:dyDescent="0.25">
      <c r="A56" s="129" t="s">
        <v>62</v>
      </c>
      <c r="B56" s="130" t="s">
        <v>62</v>
      </c>
      <c r="C56" s="132"/>
      <c r="D56" s="132" t="s">
        <v>56</v>
      </c>
      <c r="E56" s="131"/>
      <c r="F56" s="133" t="s">
        <v>128</v>
      </c>
      <c r="G56" s="190" t="s">
        <v>46</v>
      </c>
      <c r="H56" s="190" t="s">
        <v>57</v>
      </c>
      <c r="I56" s="190" t="s">
        <v>57</v>
      </c>
      <c r="J56" s="190" t="s">
        <v>57</v>
      </c>
      <c r="K56" s="190" t="s">
        <v>57</v>
      </c>
      <c r="L56" s="191">
        <v>0</v>
      </c>
      <c r="M56" s="191">
        <v>30500</v>
      </c>
      <c r="N56" s="189" t="s">
        <v>139</v>
      </c>
    </row>
    <row r="57" spans="1:14" ht="14.1" customHeight="1" x14ac:dyDescent="0.25">
      <c r="A57" s="129" t="s">
        <v>62</v>
      </c>
      <c r="B57" s="130" t="s">
        <v>62</v>
      </c>
      <c r="C57" s="132"/>
      <c r="D57" s="132" t="s">
        <v>56</v>
      </c>
      <c r="E57" s="131"/>
      <c r="F57" s="133" t="s">
        <v>175</v>
      </c>
      <c r="G57" s="190" t="s">
        <v>140</v>
      </c>
      <c r="H57" s="190" t="s">
        <v>57</v>
      </c>
      <c r="I57" s="190" t="s">
        <v>57</v>
      </c>
      <c r="J57" s="190" t="s">
        <v>57</v>
      </c>
      <c r="K57" s="190" t="s">
        <v>57</v>
      </c>
      <c r="L57" s="191">
        <v>0</v>
      </c>
      <c r="M57" s="191">
        <v>10000</v>
      </c>
      <c r="N57" s="189" t="s">
        <v>176</v>
      </c>
    </row>
    <row r="58" spans="1:14" ht="14.1" customHeight="1" x14ac:dyDescent="0.25">
      <c r="A58" s="139" t="s">
        <v>62</v>
      </c>
      <c r="B58" s="140" t="s">
        <v>62</v>
      </c>
      <c r="C58" s="132"/>
      <c r="D58" s="132" t="s">
        <v>56</v>
      </c>
      <c r="E58" s="131"/>
      <c r="F58" s="133" t="s">
        <v>166</v>
      </c>
      <c r="G58" s="190" t="s">
        <v>111</v>
      </c>
      <c r="H58" s="190" t="s">
        <v>57</v>
      </c>
      <c r="I58" s="190" t="s">
        <v>57</v>
      </c>
      <c r="J58" s="190" t="s">
        <v>57</v>
      </c>
      <c r="K58" s="190" t="s">
        <v>57</v>
      </c>
      <c r="L58" s="191">
        <v>0</v>
      </c>
      <c r="M58" s="191">
        <v>400000</v>
      </c>
      <c r="N58" s="189" t="s">
        <v>177</v>
      </c>
    </row>
    <row r="59" spans="1:14" ht="14.1" customHeight="1" x14ac:dyDescent="0.25">
      <c r="A59" s="129" t="s">
        <v>62</v>
      </c>
      <c r="B59" s="130" t="s">
        <v>62</v>
      </c>
      <c r="C59" s="132"/>
      <c r="D59" s="132" t="s">
        <v>56</v>
      </c>
      <c r="E59" s="131"/>
      <c r="F59" s="141" t="s">
        <v>129</v>
      </c>
      <c r="G59" s="240" t="s">
        <v>47</v>
      </c>
      <c r="H59" s="190" t="s">
        <v>57</v>
      </c>
      <c r="I59" s="190" t="s">
        <v>57</v>
      </c>
      <c r="J59" s="190" t="s">
        <v>57</v>
      </c>
      <c r="K59" s="190" t="s">
        <v>57</v>
      </c>
      <c r="L59" s="191">
        <v>0</v>
      </c>
      <c r="M59" s="242">
        <v>50000</v>
      </c>
      <c r="N59" s="241" t="s">
        <v>178</v>
      </c>
    </row>
    <row r="60" spans="1:14" ht="14.1" customHeight="1" x14ac:dyDescent="0.25">
      <c r="A60" s="129" t="s">
        <v>62</v>
      </c>
      <c r="B60" s="130" t="s">
        <v>62</v>
      </c>
      <c r="C60" s="132"/>
      <c r="D60" s="132" t="s">
        <v>56</v>
      </c>
      <c r="E60" s="131"/>
      <c r="F60" s="141" t="s">
        <v>109</v>
      </c>
      <c r="G60" s="240" t="s">
        <v>164</v>
      </c>
      <c r="H60" s="190" t="s">
        <v>57</v>
      </c>
      <c r="I60" s="190" t="s">
        <v>57</v>
      </c>
      <c r="J60" s="190" t="s">
        <v>57</v>
      </c>
      <c r="K60" s="190" t="s">
        <v>57</v>
      </c>
      <c r="L60" s="191">
        <v>0</v>
      </c>
      <c r="M60" s="191">
        <v>1000</v>
      </c>
      <c r="N60" s="239" t="s">
        <v>179</v>
      </c>
    </row>
    <row r="61" spans="1:14" ht="14.1" customHeight="1" x14ac:dyDescent="0.25">
      <c r="A61" s="139" t="s">
        <v>62</v>
      </c>
      <c r="B61" s="140" t="s">
        <v>62</v>
      </c>
      <c r="C61" s="132"/>
      <c r="D61" s="132" t="s">
        <v>56</v>
      </c>
      <c r="E61" s="131"/>
      <c r="F61" s="141" t="s">
        <v>109</v>
      </c>
      <c r="G61" s="142" t="s">
        <v>151</v>
      </c>
      <c r="H61" s="134" t="s">
        <v>57</v>
      </c>
      <c r="I61" s="134" t="s">
        <v>57</v>
      </c>
      <c r="J61" s="134" t="s">
        <v>57</v>
      </c>
      <c r="K61" s="134" t="s">
        <v>57</v>
      </c>
      <c r="L61" s="135">
        <v>0</v>
      </c>
      <c r="M61" s="143">
        <v>10000</v>
      </c>
      <c r="N61" s="181" t="s">
        <v>152</v>
      </c>
    </row>
    <row r="62" spans="1:14" ht="14.1" customHeight="1" x14ac:dyDescent="0.25">
      <c r="A62" s="129" t="s">
        <v>62</v>
      </c>
      <c r="B62" s="130" t="s">
        <v>62</v>
      </c>
      <c r="C62" s="132"/>
      <c r="D62" s="132" t="s">
        <v>56</v>
      </c>
      <c r="E62" s="131"/>
      <c r="F62" s="141" t="s">
        <v>109</v>
      </c>
      <c r="G62" s="142" t="s">
        <v>47</v>
      </c>
      <c r="H62" s="134" t="s">
        <v>57</v>
      </c>
      <c r="I62" s="134" t="s">
        <v>57</v>
      </c>
      <c r="J62" s="134" t="s">
        <v>57</v>
      </c>
      <c r="K62" s="134" t="s">
        <v>57</v>
      </c>
      <c r="L62" s="135">
        <v>0</v>
      </c>
      <c r="M62" s="143">
        <v>4000</v>
      </c>
      <c r="N62" s="181" t="s">
        <v>153</v>
      </c>
    </row>
    <row r="63" spans="1:14" ht="14.1" customHeight="1" x14ac:dyDescent="0.25">
      <c r="A63" s="129" t="s">
        <v>62</v>
      </c>
      <c r="B63" s="130" t="s">
        <v>62</v>
      </c>
      <c r="C63" s="132"/>
      <c r="D63" s="132" t="s">
        <v>56</v>
      </c>
      <c r="E63" s="131"/>
      <c r="F63" s="141" t="s">
        <v>113</v>
      </c>
      <c r="G63" s="142" t="s">
        <v>90</v>
      </c>
      <c r="H63" s="134" t="s">
        <v>57</v>
      </c>
      <c r="I63" s="134" t="s">
        <v>57</v>
      </c>
      <c r="J63" s="134" t="s">
        <v>57</v>
      </c>
      <c r="K63" s="134" t="s">
        <v>57</v>
      </c>
      <c r="L63" s="135">
        <v>0</v>
      </c>
      <c r="M63" s="143">
        <v>100000</v>
      </c>
      <c r="N63" s="181" t="s">
        <v>167</v>
      </c>
    </row>
    <row r="64" spans="1:14" ht="14.1" customHeight="1" x14ac:dyDescent="0.25">
      <c r="A64" s="139" t="s">
        <v>62</v>
      </c>
      <c r="B64" s="140" t="s">
        <v>62</v>
      </c>
      <c r="C64" s="132"/>
      <c r="D64" s="132" t="s">
        <v>56</v>
      </c>
      <c r="E64" s="131"/>
      <c r="F64" s="141" t="s">
        <v>130</v>
      </c>
      <c r="G64" s="142" t="s">
        <v>90</v>
      </c>
      <c r="H64" s="134" t="s">
        <v>57</v>
      </c>
      <c r="I64" s="134" t="s">
        <v>57</v>
      </c>
      <c r="J64" s="134" t="s">
        <v>57</v>
      </c>
      <c r="K64" s="134" t="s">
        <v>57</v>
      </c>
      <c r="L64" s="135">
        <v>0</v>
      </c>
      <c r="M64" s="143">
        <v>15000</v>
      </c>
      <c r="N64" s="181" t="s">
        <v>180</v>
      </c>
    </row>
    <row r="65" spans="1:14" ht="14.1" customHeight="1" x14ac:dyDescent="0.25">
      <c r="A65" s="129" t="s">
        <v>62</v>
      </c>
      <c r="B65" s="130" t="s">
        <v>62</v>
      </c>
      <c r="C65" s="132"/>
      <c r="D65" s="132" t="s">
        <v>56</v>
      </c>
      <c r="E65" s="131"/>
      <c r="F65" s="141" t="s">
        <v>114</v>
      </c>
      <c r="G65" s="142" t="s">
        <v>168</v>
      </c>
      <c r="H65" s="134" t="s">
        <v>181</v>
      </c>
      <c r="I65" s="134" t="s">
        <v>57</v>
      </c>
      <c r="J65" s="134" t="s">
        <v>57</v>
      </c>
      <c r="K65" s="134" t="s">
        <v>57</v>
      </c>
      <c r="L65" s="135">
        <v>0</v>
      </c>
      <c r="M65" s="143">
        <v>20000</v>
      </c>
      <c r="N65" s="181" t="s">
        <v>182</v>
      </c>
    </row>
    <row r="66" spans="1:14" ht="14.1" customHeight="1" x14ac:dyDescent="0.25">
      <c r="A66" s="139" t="s">
        <v>62</v>
      </c>
      <c r="B66" s="140" t="s">
        <v>62</v>
      </c>
      <c r="C66" s="132"/>
      <c r="D66" s="132" t="s">
        <v>56</v>
      </c>
      <c r="E66" s="131"/>
      <c r="F66" s="141" t="s">
        <v>158</v>
      </c>
      <c r="G66" s="142" t="s">
        <v>150</v>
      </c>
      <c r="H66" s="134" t="s">
        <v>57</v>
      </c>
      <c r="I66" s="134" t="s">
        <v>57</v>
      </c>
      <c r="J66" s="134" t="s">
        <v>57</v>
      </c>
      <c r="K66" s="134" t="s">
        <v>57</v>
      </c>
      <c r="L66" s="135">
        <v>0</v>
      </c>
      <c r="M66" s="143">
        <v>20000</v>
      </c>
      <c r="N66" s="181" t="s">
        <v>183</v>
      </c>
    </row>
    <row r="67" spans="1:14" ht="14.1" customHeight="1" thickBot="1" x14ac:dyDescent="0.3">
      <c r="A67" s="129" t="s">
        <v>62</v>
      </c>
      <c r="B67" s="130" t="s">
        <v>62</v>
      </c>
      <c r="C67" s="132"/>
      <c r="D67" s="132" t="s">
        <v>56</v>
      </c>
      <c r="E67" s="131"/>
      <c r="F67" s="141" t="s">
        <v>158</v>
      </c>
      <c r="G67" s="142" t="s">
        <v>46</v>
      </c>
      <c r="H67" s="134" t="s">
        <v>57</v>
      </c>
      <c r="I67" s="134" t="s">
        <v>57</v>
      </c>
      <c r="J67" s="134" t="s">
        <v>57</v>
      </c>
      <c r="K67" s="134" t="s">
        <v>57</v>
      </c>
      <c r="L67" s="135">
        <v>0</v>
      </c>
      <c r="M67" s="143">
        <v>60000</v>
      </c>
      <c r="N67" s="181" t="s">
        <v>159</v>
      </c>
    </row>
    <row r="68" spans="1:14" s="74" customFormat="1" ht="14.1" customHeight="1" thickBot="1" x14ac:dyDescent="0.25">
      <c r="A68" s="258" t="s">
        <v>23</v>
      </c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71">
        <f>SUM(L49:L67)</f>
        <v>0</v>
      </c>
      <c r="M68" s="71">
        <f>SUM(M49:M67)</f>
        <v>0</v>
      </c>
      <c r="N68" s="72"/>
    </row>
    <row r="70" spans="1:14" s="38" customFormat="1" x14ac:dyDescent="0.2">
      <c r="A70" s="122" t="s">
        <v>27</v>
      </c>
      <c r="G70" s="39"/>
      <c r="H70" s="39"/>
      <c r="I70" s="39"/>
      <c r="J70" s="39"/>
      <c r="K70" s="39"/>
      <c r="L70" s="40"/>
      <c r="M70" s="40"/>
      <c r="N70" s="40"/>
    </row>
  </sheetData>
  <sheetProtection selectLockedCells="1" selectUnlockedCells="1"/>
  <mergeCells count="4">
    <mergeCell ref="A11:K11"/>
    <mergeCell ref="A68:K68"/>
    <mergeCell ref="A19:K19"/>
    <mergeCell ref="A25:K25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CZ00303453&amp;C&amp;"Calibri,Tučné"&amp;14&amp;A/2019&amp;R&amp;"Calibri,Tučné"&amp;11Rok 2019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7" workbookViewId="0">
      <selection activeCell="D37" sqref="D37"/>
    </sheetView>
  </sheetViews>
  <sheetFormatPr defaultColWidth="8.7109375" defaultRowHeight="15" x14ac:dyDescent="0.25"/>
  <cols>
    <col min="1" max="1" width="7.7109375" style="77" customWidth="1"/>
    <col min="2" max="2" width="33.7109375" style="77" customWidth="1"/>
    <col min="3" max="4" width="16.7109375" style="77" customWidth="1"/>
    <col min="5" max="5" width="16.7109375" style="83" customWidth="1"/>
    <col min="6" max="6" width="9.140625" customWidth="1"/>
    <col min="7" max="9" width="8.7109375" style="35"/>
    <col min="10" max="16384" width="8.7109375" style="1"/>
  </cols>
  <sheetData>
    <row r="1" spans="1:9" ht="9.75" customHeight="1" x14ac:dyDescent="0.25">
      <c r="D1" s="275" t="s">
        <v>63</v>
      </c>
      <c r="E1" s="275"/>
    </row>
    <row r="2" spans="1:9" x14ac:dyDescent="0.25">
      <c r="E2" s="78"/>
    </row>
    <row r="3" spans="1:9" ht="20.25" customHeight="1" x14ac:dyDescent="0.25">
      <c r="A3" s="79" t="s">
        <v>64</v>
      </c>
      <c r="B3" s="80"/>
      <c r="C3" s="80"/>
      <c r="D3" s="80"/>
      <c r="E3" s="81"/>
    </row>
    <row r="4" spans="1:9" s="50" customFormat="1" ht="15.75" customHeight="1" x14ac:dyDescent="0.25">
      <c r="A4" s="82"/>
      <c r="B4" s="77"/>
      <c r="C4" s="77"/>
      <c r="D4" s="77"/>
      <c r="E4" s="83"/>
      <c r="F4"/>
      <c r="G4" s="49"/>
      <c r="H4" s="49"/>
      <c r="I4" s="49"/>
    </row>
    <row r="5" spans="1:9" ht="15" customHeight="1" x14ac:dyDescent="0.25">
      <c r="A5" s="260" t="s">
        <v>65</v>
      </c>
      <c r="B5" s="260"/>
      <c r="C5" s="260"/>
      <c r="D5" s="260"/>
    </row>
    <row r="6" spans="1:9" x14ac:dyDescent="0.25">
      <c r="A6" s="158" t="s">
        <v>92</v>
      </c>
      <c r="B6" s="156"/>
      <c r="C6" s="156"/>
      <c r="D6" s="156"/>
      <c r="E6" s="157">
        <v>55302039.729999997</v>
      </c>
      <c r="F6" s="1"/>
      <c r="G6" s="1"/>
      <c r="H6" s="1"/>
      <c r="I6" s="1"/>
    </row>
    <row r="7" spans="1:9" s="149" customFormat="1" ht="15" customHeight="1" x14ac:dyDescent="0.25">
      <c r="A7" s="144" t="s">
        <v>98</v>
      </c>
      <c r="B7" s="145"/>
      <c r="C7" s="145"/>
      <c r="D7" s="145"/>
      <c r="E7" s="146">
        <v>43065</v>
      </c>
      <c r="F7" s="147"/>
      <c r="G7" s="148"/>
      <c r="H7" s="148"/>
      <c r="I7" s="148"/>
    </row>
    <row r="8" spans="1:9" s="149" customFormat="1" ht="15" customHeight="1" x14ac:dyDescent="0.25">
      <c r="A8" s="144" t="s">
        <v>118</v>
      </c>
      <c r="B8" s="145"/>
      <c r="C8" s="145"/>
      <c r="D8" s="145"/>
      <c r="E8" s="146">
        <v>1953428</v>
      </c>
      <c r="F8" s="147"/>
      <c r="G8" s="148"/>
      <c r="H8" s="148"/>
      <c r="I8" s="148"/>
    </row>
    <row r="9" spans="1:9" s="149" customFormat="1" ht="15" customHeight="1" x14ac:dyDescent="0.25">
      <c r="A9" s="144" t="s">
        <v>127</v>
      </c>
      <c r="B9" s="145"/>
      <c r="C9" s="145"/>
      <c r="D9" s="145"/>
      <c r="E9" s="146">
        <v>1417334.8</v>
      </c>
      <c r="F9" s="147"/>
      <c r="G9" s="148"/>
      <c r="H9" s="148"/>
      <c r="I9" s="148"/>
    </row>
    <row r="10" spans="1:9" s="149" customFormat="1" ht="15" customHeight="1" x14ac:dyDescent="0.25">
      <c r="A10" s="144" t="s">
        <v>149</v>
      </c>
      <c r="B10" s="145"/>
      <c r="C10" s="145"/>
      <c r="D10" s="145"/>
      <c r="E10" s="146">
        <v>142506</v>
      </c>
      <c r="F10" s="147"/>
      <c r="G10" s="148"/>
      <c r="H10" s="148"/>
      <c r="I10" s="148"/>
    </row>
    <row r="11" spans="1:9" s="149" customFormat="1" ht="15" customHeight="1" x14ac:dyDescent="0.25">
      <c r="A11" s="144" t="s">
        <v>184</v>
      </c>
      <c r="B11" s="145"/>
      <c r="C11" s="145"/>
      <c r="D11" s="145"/>
      <c r="E11" s="146">
        <f>SUM(E13)</f>
        <v>167046.9</v>
      </c>
      <c r="F11" s="147"/>
      <c r="G11" s="148"/>
      <c r="H11" s="148"/>
      <c r="I11" s="148"/>
    </row>
    <row r="12" spans="1:9" ht="15" customHeight="1" x14ac:dyDescent="0.25">
      <c r="A12" s="261" t="s">
        <v>86</v>
      </c>
      <c r="B12" s="262"/>
      <c r="C12" s="262"/>
      <c r="D12" s="262"/>
    </row>
    <row r="13" spans="1:9" ht="15" customHeight="1" x14ac:dyDescent="0.25">
      <c r="A13" s="263" t="s">
        <v>85</v>
      </c>
      <c r="B13" s="263"/>
      <c r="C13" s="263"/>
      <c r="D13" s="263"/>
      <c r="E13" s="146">
        <f>SUM(84627.9+32419+50000)</f>
        <v>167046.9</v>
      </c>
    </row>
    <row r="14" spans="1:9" s="74" customFormat="1" ht="15" customHeight="1" thickBot="1" x14ac:dyDescent="0.25">
      <c r="A14" s="150" t="s">
        <v>87</v>
      </c>
      <c r="B14" s="151"/>
      <c r="C14" s="151"/>
      <c r="D14" s="152"/>
      <c r="E14" s="146">
        <v>0</v>
      </c>
      <c r="F14" s="115"/>
      <c r="G14" s="73"/>
      <c r="H14" s="73"/>
      <c r="I14" s="73"/>
    </row>
    <row r="15" spans="1:9" s="69" customFormat="1" ht="15" customHeight="1" x14ac:dyDescent="0.25">
      <c r="A15" s="264" t="s">
        <v>66</v>
      </c>
      <c r="B15" s="264"/>
      <c r="C15" s="264"/>
      <c r="D15" s="264"/>
      <c r="E15" s="153">
        <f>SUM(E6:E11)</f>
        <v>59025420.429999992</v>
      </c>
      <c r="F15"/>
      <c r="G15" s="68"/>
      <c r="H15" s="68"/>
      <c r="I15" s="68"/>
    </row>
    <row r="16" spans="1:9" s="50" customFormat="1" ht="15" customHeight="1" x14ac:dyDescent="0.25">
      <c r="A16" s="154"/>
      <c r="B16" s="145"/>
      <c r="C16" s="145"/>
      <c r="D16" s="145"/>
      <c r="E16" s="155"/>
      <c r="F16"/>
      <c r="G16" s="49"/>
      <c r="H16" s="49"/>
      <c r="I16" s="49"/>
    </row>
    <row r="17" spans="1:9" ht="15" customHeight="1" x14ac:dyDescent="0.25">
      <c r="A17" s="265" t="s">
        <v>67</v>
      </c>
      <c r="B17" s="265"/>
      <c r="C17" s="265"/>
      <c r="D17" s="265"/>
      <c r="E17" s="155"/>
    </row>
    <row r="18" spans="1:9" x14ac:dyDescent="0.25">
      <c r="A18" s="182" t="s">
        <v>92</v>
      </c>
      <c r="B18" s="183"/>
      <c r="C18" s="183"/>
      <c r="D18" s="183"/>
      <c r="E18" s="184">
        <v>58777403.560000002</v>
      </c>
      <c r="F18" s="1"/>
      <c r="G18" s="1"/>
      <c r="H18" s="1"/>
      <c r="I18" s="1"/>
    </row>
    <row r="19" spans="1:9" s="149" customFormat="1" ht="15" customHeight="1" x14ac:dyDescent="0.25">
      <c r="A19" s="144" t="s">
        <v>98</v>
      </c>
      <c r="B19" s="145"/>
      <c r="C19" s="145"/>
      <c r="D19" s="145"/>
      <c r="E19" s="146">
        <v>43065</v>
      </c>
      <c r="F19" s="147"/>
      <c r="G19" s="148"/>
      <c r="H19" s="148"/>
      <c r="I19" s="148"/>
    </row>
    <row r="20" spans="1:9" s="149" customFormat="1" ht="15" customHeight="1" x14ac:dyDescent="0.25">
      <c r="A20" s="144" t="s">
        <v>118</v>
      </c>
      <c r="B20" s="145"/>
      <c r="C20" s="145"/>
      <c r="D20" s="145"/>
      <c r="E20" s="146">
        <v>1953428</v>
      </c>
      <c r="F20" s="147"/>
      <c r="G20" s="148"/>
      <c r="H20" s="148"/>
      <c r="I20" s="148"/>
    </row>
    <row r="21" spans="1:9" s="149" customFormat="1" ht="15" customHeight="1" x14ac:dyDescent="0.25">
      <c r="A21" s="144" t="s">
        <v>127</v>
      </c>
      <c r="B21" s="145"/>
      <c r="C21" s="145"/>
      <c r="D21" s="145"/>
      <c r="E21" s="146">
        <v>1417334.8</v>
      </c>
      <c r="F21" s="147"/>
      <c r="G21" s="148"/>
      <c r="H21" s="148"/>
      <c r="I21" s="148"/>
    </row>
    <row r="22" spans="1:9" s="149" customFormat="1" ht="15" customHeight="1" x14ac:dyDescent="0.25">
      <c r="A22" s="144" t="s">
        <v>149</v>
      </c>
      <c r="B22" s="145"/>
      <c r="C22" s="145"/>
      <c r="D22" s="145"/>
      <c r="E22" s="146">
        <v>142506</v>
      </c>
      <c r="F22" s="147"/>
      <c r="G22" s="148"/>
      <c r="H22" s="148"/>
      <c r="I22" s="148"/>
    </row>
    <row r="23" spans="1:9" s="149" customFormat="1" ht="15" customHeight="1" x14ac:dyDescent="0.25">
      <c r="A23" s="144" t="s">
        <v>184</v>
      </c>
      <c r="B23" s="145"/>
      <c r="C23" s="145"/>
      <c r="D23" s="145"/>
      <c r="E23" s="146">
        <f>SUM(E25)</f>
        <v>167046.9</v>
      </c>
      <c r="F23" s="147"/>
      <c r="G23" s="148"/>
      <c r="H23" s="148"/>
      <c r="I23" s="148"/>
    </row>
    <row r="24" spans="1:9" ht="15" customHeight="1" x14ac:dyDescent="0.25">
      <c r="A24" s="274" t="s">
        <v>86</v>
      </c>
      <c r="B24" s="263"/>
      <c r="C24" s="263"/>
      <c r="D24" s="263"/>
      <c r="E24" s="146"/>
    </row>
    <row r="25" spans="1:9" ht="15" customHeight="1" x14ac:dyDescent="0.25">
      <c r="A25" s="263" t="s">
        <v>85</v>
      </c>
      <c r="B25" s="263"/>
      <c r="C25" s="263"/>
      <c r="D25" s="263"/>
      <c r="E25" s="146">
        <f>SUM(84627.9+32419+50000)</f>
        <v>167046.9</v>
      </c>
      <c r="F25" s="121"/>
    </row>
    <row r="26" spans="1:9" s="74" customFormat="1" ht="15" customHeight="1" thickBot="1" x14ac:dyDescent="0.25">
      <c r="A26" s="150" t="s">
        <v>87</v>
      </c>
      <c r="B26" s="151"/>
      <c r="C26" s="151"/>
      <c r="D26" s="236" t="s">
        <v>185</v>
      </c>
      <c r="E26" s="146">
        <v>0</v>
      </c>
      <c r="G26" s="73"/>
      <c r="H26" s="73"/>
      <c r="I26" s="73"/>
    </row>
    <row r="27" spans="1:9" s="74" customFormat="1" ht="15" customHeight="1" x14ac:dyDescent="0.2">
      <c r="A27" s="267" t="s">
        <v>68</v>
      </c>
      <c r="B27" s="267"/>
      <c r="C27" s="267"/>
      <c r="D27" s="267"/>
      <c r="E27" s="84">
        <f>SUM(E18:E23)</f>
        <v>62500784.259999998</v>
      </c>
      <c r="F27"/>
      <c r="G27" s="73"/>
      <c r="H27" s="73"/>
      <c r="I27" s="73"/>
    </row>
    <row r="28" spans="1:9" ht="15" customHeight="1" x14ac:dyDescent="0.25">
      <c r="A28" s="85"/>
      <c r="E28" s="86"/>
    </row>
    <row r="29" spans="1:9" ht="15" customHeight="1" x14ac:dyDescent="0.25">
      <c r="A29" s="260" t="s">
        <v>69</v>
      </c>
      <c r="B29" s="260"/>
      <c r="C29" s="260"/>
      <c r="D29" s="260"/>
      <c r="E29" s="86"/>
    </row>
    <row r="30" spans="1:9" x14ac:dyDescent="0.25">
      <c r="A30" s="268" t="s">
        <v>93</v>
      </c>
      <c r="B30" s="268"/>
      <c r="C30" s="268"/>
      <c r="D30" s="268"/>
      <c r="E30" s="160">
        <v>5000000</v>
      </c>
      <c r="F30" s="1"/>
      <c r="G30" s="1"/>
      <c r="H30" s="1"/>
      <c r="I30" s="1"/>
    </row>
    <row r="31" spans="1:9" ht="15.75" thickBot="1" x14ac:dyDescent="0.3">
      <c r="A31" s="268" t="s">
        <v>94</v>
      </c>
      <c r="B31" s="268"/>
      <c r="C31" s="268"/>
      <c r="D31" s="268"/>
      <c r="E31" s="159">
        <v>-1524636.17</v>
      </c>
      <c r="F31" s="1"/>
      <c r="G31" s="1"/>
      <c r="H31" s="1"/>
      <c r="I31" s="1"/>
    </row>
    <row r="32" spans="1:9" ht="15" customHeight="1" x14ac:dyDescent="0.25">
      <c r="A32" s="269" t="s">
        <v>70</v>
      </c>
      <c r="B32" s="269"/>
      <c r="C32" s="269"/>
      <c r="D32" s="269"/>
      <c r="E32" s="84">
        <f>SUM(E30:E31)</f>
        <v>3475363.83</v>
      </c>
    </row>
    <row r="33" spans="1:9" ht="14.1" customHeight="1" x14ac:dyDescent="0.25"/>
    <row r="34" spans="1:9" ht="14.1" customHeight="1" x14ac:dyDescent="0.25"/>
    <row r="35" spans="1:9" ht="16.5" customHeight="1" thickBot="1" x14ac:dyDescent="0.3">
      <c r="A35" s="79" t="s">
        <v>71</v>
      </c>
      <c r="B35" s="80"/>
      <c r="C35" s="80"/>
      <c r="D35" s="80"/>
      <c r="E35" s="81"/>
    </row>
    <row r="36" spans="1:9" ht="15" customHeight="1" thickBot="1" x14ac:dyDescent="0.3">
      <c r="A36" s="270" t="s">
        <v>72</v>
      </c>
      <c r="B36" s="270"/>
      <c r="C36" s="87" t="s">
        <v>95</v>
      </c>
      <c r="D36" s="87" t="s">
        <v>99</v>
      </c>
      <c r="E36" s="105" t="s">
        <v>100</v>
      </c>
    </row>
    <row r="37" spans="1:9" ht="15" customHeight="1" x14ac:dyDescent="0.25">
      <c r="A37" s="276" t="s">
        <v>96</v>
      </c>
      <c r="B37" s="276"/>
      <c r="C37" s="88">
        <f>SUM(E6)</f>
        <v>55302039.729999997</v>
      </c>
      <c r="D37" s="88">
        <f>SUM(E7+E8+E9+E10+E11)</f>
        <v>3723380.6999999997</v>
      </c>
      <c r="E37" s="106">
        <f>SUM(C37+D37)</f>
        <v>59025420.43</v>
      </c>
    </row>
    <row r="38" spans="1:9" ht="15" customHeight="1" thickBot="1" x14ac:dyDescent="0.3">
      <c r="A38" s="277" t="s">
        <v>97</v>
      </c>
      <c r="B38" s="277"/>
      <c r="C38" s="89">
        <f>SUM(E18)</f>
        <v>58777403.560000002</v>
      </c>
      <c r="D38" s="89">
        <f>SUM(E19+E20+E21+E22+E23)</f>
        <v>3723380.6999999997</v>
      </c>
      <c r="E38" s="107">
        <f>SUM(C38+D38)</f>
        <v>62500784.260000005</v>
      </c>
    </row>
    <row r="39" spans="1:9" ht="15" customHeight="1" thickBot="1" x14ac:dyDescent="0.3">
      <c r="A39" s="278" t="s">
        <v>73</v>
      </c>
      <c r="B39" s="278"/>
      <c r="C39" s="90">
        <f>SUM(C37-C38)</f>
        <v>-3475363.8300000057</v>
      </c>
      <c r="D39" s="90">
        <f>SUM(D37-D38)</f>
        <v>0</v>
      </c>
      <c r="E39" s="108">
        <f>SUM(E37-E38)</f>
        <v>-3475363.8300000057</v>
      </c>
    </row>
    <row r="40" spans="1:9" ht="15" customHeight="1" thickBot="1" x14ac:dyDescent="0.3">
      <c r="A40" s="91"/>
      <c r="B40" s="91"/>
      <c r="C40" s="91"/>
      <c r="D40" s="91"/>
      <c r="E40" s="91"/>
    </row>
    <row r="41" spans="1:9" ht="15" customHeight="1" thickBot="1" x14ac:dyDescent="0.3">
      <c r="A41" s="266" t="s">
        <v>74</v>
      </c>
      <c r="B41" s="266"/>
      <c r="C41" s="87" t="s">
        <v>95</v>
      </c>
      <c r="D41" s="87" t="s">
        <v>99</v>
      </c>
      <c r="E41" s="105" t="s">
        <v>100</v>
      </c>
    </row>
    <row r="42" spans="1:9" ht="24.95" customHeight="1" x14ac:dyDescent="0.25">
      <c r="A42" s="92" t="s">
        <v>75</v>
      </c>
      <c r="B42" s="93" t="s">
        <v>76</v>
      </c>
      <c r="C42" s="94">
        <f>SUM(E30)</f>
        <v>5000000</v>
      </c>
      <c r="D42" s="94">
        <f>SUM(F30)</f>
        <v>0</v>
      </c>
      <c r="E42" s="109">
        <f>SUM(C42+D42)</f>
        <v>5000000</v>
      </c>
    </row>
    <row r="43" spans="1:9" s="74" customFormat="1" ht="24.95" customHeight="1" x14ac:dyDescent="0.2">
      <c r="A43" s="92" t="s">
        <v>77</v>
      </c>
      <c r="B43" s="93" t="s">
        <v>78</v>
      </c>
      <c r="C43" s="95">
        <f>SUM(E31)</f>
        <v>-1524636.17</v>
      </c>
      <c r="D43" s="95">
        <f>SUM(F31)</f>
        <v>0</v>
      </c>
      <c r="E43" s="110">
        <f>SUM(C43+D43)</f>
        <v>-1524636.17</v>
      </c>
      <c r="F43"/>
      <c r="G43" s="73"/>
      <c r="H43" s="73"/>
      <c r="I43" s="73"/>
    </row>
    <row r="44" spans="1:9" ht="15" customHeight="1" thickBot="1" x14ac:dyDescent="0.3">
      <c r="A44" s="96" t="s">
        <v>79</v>
      </c>
      <c r="B44" s="97" t="s">
        <v>80</v>
      </c>
      <c r="C44" s="98">
        <v>0</v>
      </c>
      <c r="D44" s="98">
        <v>0</v>
      </c>
      <c r="E44" s="111">
        <f>SUM(C44+D44)</f>
        <v>0</v>
      </c>
    </row>
    <row r="45" spans="1:9" ht="15" customHeight="1" thickBot="1" x14ac:dyDescent="0.3">
      <c r="A45" s="266" t="s">
        <v>81</v>
      </c>
      <c r="B45" s="266"/>
      <c r="C45" s="90">
        <f>SUM(C42:C44)</f>
        <v>3475363.83</v>
      </c>
      <c r="D45" s="90">
        <f>SUM(D42:D44)</f>
        <v>0</v>
      </c>
      <c r="E45" s="108">
        <f>SUM(E42:E44)</f>
        <v>3475363.83</v>
      </c>
    </row>
    <row r="46" spans="1:9" ht="15" customHeight="1" thickBot="1" x14ac:dyDescent="0.3">
      <c r="A46" s="99"/>
      <c r="B46" s="99"/>
      <c r="C46" s="100"/>
      <c r="D46" s="100"/>
      <c r="E46" s="100"/>
    </row>
    <row r="47" spans="1:9" ht="15" customHeight="1" thickBot="1" x14ac:dyDescent="0.3">
      <c r="A47" s="266" t="s">
        <v>82</v>
      </c>
      <c r="B47" s="266"/>
      <c r="C47" s="87" t="s">
        <v>95</v>
      </c>
      <c r="D47" s="87" t="s">
        <v>99</v>
      </c>
      <c r="E47" s="105" t="s">
        <v>100</v>
      </c>
    </row>
    <row r="48" spans="1:9" ht="15" customHeight="1" x14ac:dyDescent="0.25">
      <c r="A48" s="271" t="s">
        <v>83</v>
      </c>
      <c r="B48" s="271"/>
      <c r="C48" s="101">
        <f>SUM(C37+C42)</f>
        <v>60302039.729999997</v>
      </c>
      <c r="D48" s="101">
        <f>SUM(D37+D42)</f>
        <v>3723380.6999999997</v>
      </c>
      <c r="E48" s="112">
        <f>SUM(E37+E42)</f>
        <v>64025420.43</v>
      </c>
    </row>
    <row r="49" spans="1:5" ht="15" customHeight="1" thickBot="1" x14ac:dyDescent="0.3">
      <c r="A49" s="272" t="s">
        <v>84</v>
      </c>
      <c r="B49" s="272"/>
      <c r="C49" s="102">
        <f>SUM(C38-C43)</f>
        <v>60302039.730000004</v>
      </c>
      <c r="D49" s="102">
        <f>SUM(D38-D43)</f>
        <v>3723380.6999999997</v>
      </c>
      <c r="E49" s="113">
        <f>SUM(E38-E43)</f>
        <v>64025420.430000007</v>
      </c>
    </row>
    <row r="50" spans="1:5" ht="15" customHeight="1" thickBot="1" x14ac:dyDescent="0.3">
      <c r="A50" s="243" t="s">
        <v>27</v>
      </c>
      <c r="B50" s="243"/>
      <c r="C50" s="103">
        <f>SUM(C48-C49)</f>
        <v>-7.4505805969238281E-9</v>
      </c>
      <c r="D50" s="103">
        <f>SUM(D48-D49)</f>
        <v>0</v>
      </c>
      <c r="E50" s="114">
        <f>SUM(E48-E49)</f>
        <v>-7.4505805969238281E-9</v>
      </c>
    </row>
    <row r="52" spans="1:5" x14ac:dyDescent="0.25">
      <c r="A52" s="273"/>
      <c r="B52" s="273"/>
      <c r="C52" s="273"/>
      <c r="D52" s="273"/>
      <c r="E52" s="104"/>
    </row>
  </sheetData>
  <sheetProtection selectLockedCells="1" selectUnlockedCells="1"/>
  <mergeCells count="23">
    <mergeCell ref="D1:E1"/>
    <mergeCell ref="A37:B37"/>
    <mergeCell ref="A38:B38"/>
    <mergeCell ref="A39:B39"/>
    <mergeCell ref="A41:B41"/>
    <mergeCell ref="A48:B48"/>
    <mergeCell ref="A49:B49"/>
    <mergeCell ref="A52:D52"/>
    <mergeCell ref="A24:D24"/>
    <mergeCell ref="A25:D25"/>
    <mergeCell ref="A45:B45"/>
    <mergeCell ref="A47:B47"/>
    <mergeCell ref="A27:D27"/>
    <mergeCell ref="A30:D30"/>
    <mergeCell ref="A31:D31"/>
    <mergeCell ref="A32:D32"/>
    <mergeCell ref="A36:B36"/>
    <mergeCell ref="A29:D29"/>
    <mergeCell ref="A5:D5"/>
    <mergeCell ref="A12:D12"/>
    <mergeCell ref="A13:D13"/>
    <mergeCell ref="A15:D15"/>
    <mergeCell ref="A17:D17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&amp;L&amp;"Calibri,Tučné"&amp;14MĚSTO Štíty
&amp;11IČO : 00303453
DIČ : CZ00303453&amp;C&amp;"Calibri,Tučné"&amp;14&amp;A&amp;R&amp;"Calibri,Tučné"&amp;11Rok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opLeftCell="A43" workbookViewId="0">
      <selection activeCell="I55" sqref="I55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101</v>
      </c>
      <c r="B2" s="4"/>
    </row>
    <row r="3" spans="1:14" x14ac:dyDescent="0.25">
      <c r="A3" s="5"/>
      <c r="B3" s="5"/>
    </row>
    <row r="4" spans="1:14" ht="15.75" thickBot="1" x14ac:dyDescent="0.3">
      <c r="A4" s="292" t="s">
        <v>0</v>
      </c>
      <c r="B4" s="292"/>
      <c r="C4" s="292"/>
      <c r="D4" s="293" t="s">
        <v>89</v>
      </c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14" ht="24.95" customHeight="1" thickTop="1" thickBot="1" x14ac:dyDescent="0.3">
      <c r="A5" s="6" t="s">
        <v>28</v>
      </c>
      <c r="B5" s="63" t="s">
        <v>22</v>
      </c>
      <c r="C5" s="294" t="s">
        <v>2</v>
      </c>
      <c r="D5" s="294"/>
      <c r="E5" s="7" t="s">
        <v>3</v>
      </c>
      <c r="F5" s="295" t="s">
        <v>3</v>
      </c>
      <c r="G5" s="295"/>
      <c r="H5" s="295"/>
      <c r="I5" s="295"/>
      <c r="J5" s="296"/>
      <c r="K5" s="8" t="s">
        <v>4</v>
      </c>
      <c r="L5" s="161" t="s">
        <v>5</v>
      </c>
      <c r="M5" s="166"/>
    </row>
    <row r="6" spans="1:14" ht="20.100000000000001" customHeight="1" thickTop="1" x14ac:dyDescent="0.25">
      <c r="A6" s="66" t="s">
        <v>28</v>
      </c>
      <c r="B6" s="64" t="s">
        <v>6</v>
      </c>
      <c r="C6" s="297">
        <v>4112</v>
      </c>
      <c r="D6" s="297"/>
      <c r="E6" s="9"/>
      <c r="F6" s="298" t="s">
        <v>7</v>
      </c>
      <c r="G6" s="298"/>
      <c r="H6" s="298"/>
      <c r="I6" s="298"/>
      <c r="J6" s="299"/>
      <c r="K6" s="10">
        <v>820000</v>
      </c>
      <c r="L6" s="162">
        <v>820000</v>
      </c>
      <c r="M6" s="165"/>
    </row>
    <row r="7" spans="1:14" ht="20.100000000000001" customHeight="1" thickBot="1" x14ac:dyDescent="0.3">
      <c r="A7" s="67" t="s">
        <v>28</v>
      </c>
      <c r="B7" s="65" t="s">
        <v>6</v>
      </c>
      <c r="C7" s="302">
        <v>4121</v>
      </c>
      <c r="D7" s="302"/>
      <c r="E7" s="11"/>
      <c r="F7" s="303" t="s">
        <v>61</v>
      </c>
      <c r="G7" s="303"/>
      <c r="H7" s="303"/>
      <c r="I7" s="303"/>
      <c r="J7" s="304"/>
      <c r="K7" s="12">
        <v>17500</v>
      </c>
      <c r="L7" s="163">
        <v>17500</v>
      </c>
      <c r="M7" s="165"/>
    </row>
    <row r="8" spans="1:14" ht="16.5" customHeight="1" thickTop="1" thickBot="1" x14ac:dyDescent="0.3">
      <c r="A8" s="305" t="s">
        <v>8</v>
      </c>
      <c r="B8" s="306"/>
      <c r="C8" s="306"/>
      <c r="D8" s="306"/>
      <c r="E8" s="306"/>
      <c r="F8" s="306"/>
      <c r="G8" s="306"/>
      <c r="H8" s="306"/>
      <c r="I8" s="306"/>
      <c r="J8" s="307"/>
      <c r="K8" s="13">
        <f>SUM(K6:K7)</f>
        <v>837500</v>
      </c>
      <c r="L8" s="164">
        <f>SUM(L6:L7)</f>
        <v>837500</v>
      </c>
      <c r="M8" s="167"/>
    </row>
    <row r="9" spans="1:14" s="3" customFormat="1" ht="16.5" thickTop="1" thickBot="1" x14ac:dyDescent="0.3">
      <c r="A9" s="14"/>
      <c r="B9" s="14"/>
      <c r="C9" s="14"/>
      <c r="D9" s="14"/>
      <c r="E9" s="14"/>
      <c r="F9" s="14"/>
      <c r="G9" s="15"/>
      <c r="H9" s="14"/>
      <c r="I9" s="14"/>
      <c r="J9" s="1"/>
      <c r="K9" s="1"/>
      <c r="L9" s="1"/>
      <c r="M9" s="1"/>
      <c r="N9" s="1"/>
    </row>
    <row r="10" spans="1:14" s="3" customFormat="1" ht="15.75" thickTop="1" thickBot="1" x14ac:dyDescent="0.25">
      <c r="A10" s="308" t="s">
        <v>11</v>
      </c>
      <c r="B10" s="308"/>
      <c r="C10" s="308"/>
      <c r="D10" s="308"/>
      <c r="E10" s="308"/>
      <c r="F10" s="308"/>
      <c r="G10" s="308"/>
      <c r="H10" s="308"/>
      <c r="I10" s="308"/>
      <c r="J10" s="309" t="s">
        <v>12</v>
      </c>
      <c r="K10" s="309"/>
      <c r="L10" s="309"/>
      <c r="M10" s="309"/>
      <c r="N10" s="70" t="s">
        <v>13</v>
      </c>
    </row>
    <row r="11" spans="1:14" s="3" customFormat="1" ht="18.75" customHeight="1" thickTop="1" thickBot="1" x14ac:dyDescent="0.25">
      <c r="A11" s="314" t="s">
        <v>28</v>
      </c>
      <c r="B11" s="317" t="s">
        <v>60</v>
      </c>
      <c r="C11" s="312" t="s">
        <v>15</v>
      </c>
      <c r="D11" s="312" t="s">
        <v>2</v>
      </c>
      <c r="E11" s="312"/>
      <c r="F11" s="310" t="s">
        <v>16</v>
      </c>
      <c r="G11" s="310"/>
      <c r="H11" s="311" t="s">
        <v>17</v>
      </c>
      <c r="I11" s="311"/>
      <c r="J11" s="300" t="s">
        <v>18</v>
      </c>
      <c r="K11" s="301"/>
      <c r="L11" s="291" t="s">
        <v>103</v>
      </c>
      <c r="M11" s="18" t="s">
        <v>20</v>
      </c>
      <c r="N11" s="285" t="s">
        <v>19</v>
      </c>
    </row>
    <row r="12" spans="1:14" s="3" customFormat="1" ht="14.25" customHeight="1" thickTop="1" thickBot="1" x14ac:dyDescent="0.25">
      <c r="A12" s="315"/>
      <c r="B12" s="318"/>
      <c r="C12" s="312"/>
      <c r="D12" s="312"/>
      <c r="E12" s="312"/>
      <c r="F12" s="310"/>
      <c r="G12" s="310"/>
      <c r="H12" s="311"/>
      <c r="I12" s="311"/>
      <c r="J12" s="286" t="s">
        <v>31</v>
      </c>
      <c r="K12" s="288" t="s">
        <v>102</v>
      </c>
      <c r="L12" s="291"/>
      <c r="M12" s="29" t="s">
        <v>29</v>
      </c>
      <c r="N12" s="285"/>
    </row>
    <row r="13" spans="1:14" s="3" customFormat="1" ht="14.25" customHeight="1" thickTop="1" thickBot="1" x14ac:dyDescent="0.25">
      <c r="A13" s="316"/>
      <c r="B13" s="319"/>
      <c r="C13" s="312"/>
      <c r="D13" s="312"/>
      <c r="E13" s="312"/>
      <c r="F13" s="310"/>
      <c r="G13" s="310"/>
      <c r="H13" s="311"/>
      <c r="I13" s="311"/>
      <c r="J13" s="287"/>
      <c r="K13" s="289"/>
      <c r="L13" s="291"/>
      <c r="M13" s="30" t="s">
        <v>30</v>
      </c>
      <c r="N13" s="285"/>
    </row>
    <row r="14" spans="1:14" s="3" customFormat="1" ht="15" customHeight="1" thickTop="1" x14ac:dyDescent="0.2">
      <c r="A14" s="136" t="s">
        <v>28</v>
      </c>
      <c r="B14" s="137" t="s">
        <v>24</v>
      </c>
      <c r="C14" s="26" t="s">
        <v>21</v>
      </c>
      <c r="D14" s="313">
        <v>4116</v>
      </c>
      <c r="E14" s="313"/>
      <c r="F14" s="27" t="s">
        <v>22</v>
      </c>
      <c r="G14" s="26">
        <v>104513013</v>
      </c>
      <c r="H14" s="284" t="s">
        <v>105</v>
      </c>
      <c r="I14" s="284"/>
      <c r="J14" s="21">
        <v>12750</v>
      </c>
      <c r="K14" s="31">
        <v>0</v>
      </c>
      <c r="L14" s="20">
        <v>12750</v>
      </c>
      <c r="M14" s="19">
        <f>SUM(J14-L14)</f>
        <v>0</v>
      </c>
      <c r="N14" s="75">
        <v>0</v>
      </c>
    </row>
    <row r="15" spans="1:14" s="3" customFormat="1" ht="15.75" customHeight="1" thickBot="1" x14ac:dyDescent="0.25">
      <c r="A15" s="136" t="s">
        <v>28</v>
      </c>
      <c r="B15" s="137" t="s">
        <v>24</v>
      </c>
      <c r="C15" s="26" t="s">
        <v>21</v>
      </c>
      <c r="D15" s="208">
        <v>4116</v>
      </c>
      <c r="E15" s="208"/>
      <c r="F15" s="27" t="s">
        <v>22</v>
      </c>
      <c r="G15" s="26">
        <v>104113013</v>
      </c>
      <c r="H15" s="284" t="s">
        <v>106</v>
      </c>
      <c r="I15" s="284"/>
      <c r="J15" s="21">
        <v>2250</v>
      </c>
      <c r="K15" s="31">
        <v>0</v>
      </c>
      <c r="L15" s="20">
        <v>2250</v>
      </c>
      <c r="M15" s="19">
        <v>0</v>
      </c>
      <c r="N15" s="75">
        <v>0</v>
      </c>
    </row>
    <row r="16" spans="1:14" ht="22.5" customHeight="1" thickTop="1" thickBot="1" x14ac:dyDescent="0.3">
      <c r="A16" s="320" t="s">
        <v>26</v>
      </c>
      <c r="B16" s="320"/>
      <c r="C16" s="320"/>
      <c r="D16" s="320"/>
      <c r="E16" s="320"/>
      <c r="F16" s="320"/>
      <c r="G16" s="320"/>
      <c r="H16" s="320"/>
      <c r="I16" s="320"/>
      <c r="J16" s="22">
        <f>SUM(J14:J15)</f>
        <v>15000</v>
      </c>
      <c r="K16" s="32">
        <f>SUM(K14:K15)</f>
        <v>0</v>
      </c>
      <c r="L16" s="23">
        <f>SUM(L14:L15)</f>
        <v>15000</v>
      </c>
      <c r="M16" s="24">
        <f>SUM(M14:M15)</f>
        <v>0</v>
      </c>
      <c r="N16" s="76">
        <f>SUM(N14:N15)</f>
        <v>0</v>
      </c>
    </row>
    <row r="17" spans="1:14" s="3" customFormat="1" ht="16.5" thickTop="1" thickBot="1" x14ac:dyDescent="0.3">
      <c r="A17" s="16"/>
      <c r="B17" s="16"/>
      <c r="C17" s="1"/>
      <c r="D17" s="1"/>
      <c r="E17" s="1"/>
      <c r="F17" s="1"/>
      <c r="G17" s="2"/>
      <c r="H17" s="1"/>
      <c r="I17" s="1"/>
      <c r="J17" s="321">
        <f>SUM(J16:K16)</f>
        <v>15000</v>
      </c>
      <c r="K17" s="322"/>
      <c r="L17" s="25"/>
      <c r="M17" s="1"/>
      <c r="N17" s="28"/>
    </row>
    <row r="18" spans="1:14" s="3" customFormat="1" ht="15.75" thickTop="1" x14ac:dyDescent="0.25">
      <c r="A18" s="16"/>
      <c r="B18" s="16"/>
      <c r="C18" s="1"/>
      <c r="D18" s="1"/>
      <c r="E18" s="1"/>
      <c r="F18" s="1"/>
      <c r="G18" s="2"/>
      <c r="H18" s="1"/>
      <c r="I18" s="1"/>
      <c r="J18" s="33"/>
      <c r="K18" s="34"/>
      <c r="L18" s="25"/>
      <c r="M18" s="1"/>
      <c r="N18" s="28"/>
    </row>
    <row r="19" spans="1:14" s="3" customFormat="1" x14ac:dyDescent="0.25">
      <c r="A19" s="16"/>
      <c r="B19" s="16"/>
      <c r="C19" s="1"/>
      <c r="D19" s="1"/>
      <c r="E19" s="1"/>
      <c r="F19" s="1"/>
      <c r="G19" s="2"/>
      <c r="H19" s="1"/>
      <c r="I19" s="1"/>
      <c r="J19" s="33"/>
      <c r="K19" s="34"/>
      <c r="L19" s="25"/>
      <c r="M19" s="1"/>
      <c r="N19" s="28"/>
    </row>
    <row r="20" spans="1:14" s="3" customFormat="1" x14ac:dyDescent="0.25">
      <c r="A20" s="16"/>
      <c r="B20" s="16"/>
      <c r="C20" s="1"/>
      <c r="D20" s="1"/>
      <c r="E20" s="1"/>
      <c r="F20" s="1"/>
      <c r="G20" s="2"/>
      <c r="H20" s="1"/>
      <c r="I20" s="1"/>
      <c r="J20" s="33"/>
      <c r="K20" s="34"/>
      <c r="L20" s="25"/>
      <c r="M20" s="1"/>
      <c r="N20" s="28"/>
    </row>
    <row r="21" spans="1:14" s="3" customFormat="1" x14ac:dyDescent="0.25">
      <c r="A21" s="16"/>
      <c r="B21" s="16"/>
      <c r="C21" s="1"/>
      <c r="D21" s="1"/>
      <c r="E21" s="1"/>
      <c r="F21" s="1"/>
      <c r="G21" s="2"/>
      <c r="H21" s="1"/>
      <c r="I21" s="1"/>
      <c r="J21" s="33"/>
      <c r="K21" s="34"/>
      <c r="L21" s="25"/>
      <c r="M21" s="1"/>
      <c r="N21" s="28"/>
    </row>
    <row r="22" spans="1:14" s="3" customFormat="1" x14ac:dyDescent="0.25">
      <c r="A22" s="16"/>
      <c r="B22" s="16"/>
      <c r="C22" s="1"/>
      <c r="D22" s="1"/>
      <c r="E22" s="1"/>
      <c r="F22" s="1"/>
      <c r="G22" s="2"/>
      <c r="H22" s="1"/>
      <c r="I22" s="1"/>
      <c r="J22" s="33"/>
      <c r="K22" s="34"/>
      <c r="L22" s="25"/>
      <c r="M22" s="1"/>
      <c r="N22" s="28"/>
    </row>
    <row r="23" spans="1:14" s="3" customFormat="1" x14ac:dyDescent="0.25">
      <c r="A23" s="16"/>
      <c r="B23" s="16"/>
      <c r="C23" s="1"/>
      <c r="D23" s="1"/>
      <c r="E23" s="1"/>
      <c r="F23" s="1"/>
      <c r="G23" s="2"/>
      <c r="H23" s="1"/>
      <c r="I23" s="1"/>
      <c r="J23" s="33"/>
      <c r="K23" s="34"/>
      <c r="L23" s="25"/>
      <c r="M23" s="1"/>
      <c r="N23" s="28"/>
    </row>
    <row r="24" spans="1:14" s="3" customFormat="1" x14ac:dyDescent="0.25">
      <c r="A24" s="16"/>
      <c r="B24" s="16"/>
      <c r="C24" s="1"/>
      <c r="D24" s="1"/>
      <c r="E24" s="1"/>
      <c r="F24" s="1"/>
      <c r="G24" s="2"/>
      <c r="H24" s="1"/>
      <c r="I24" s="1"/>
      <c r="J24" s="33"/>
      <c r="K24" s="34"/>
      <c r="L24" s="25"/>
      <c r="M24" s="1"/>
      <c r="N24" s="28"/>
    </row>
    <row r="25" spans="1:14" s="3" customFormat="1" x14ac:dyDescent="0.25">
      <c r="A25" s="16"/>
      <c r="B25" s="16"/>
      <c r="C25" s="1"/>
      <c r="D25" s="1"/>
      <c r="E25" s="1"/>
      <c r="F25" s="1"/>
      <c r="G25" s="2"/>
      <c r="H25" s="1"/>
      <c r="I25" s="1"/>
      <c r="J25" s="33"/>
      <c r="K25" s="34"/>
      <c r="L25" s="25"/>
      <c r="M25" s="1"/>
      <c r="N25" s="28"/>
    </row>
    <row r="26" spans="1:14" s="3" customFormat="1" x14ac:dyDescent="0.25">
      <c r="A26" s="16"/>
      <c r="B26" s="16"/>
      <c r="C26" s="1"/>
      <c r="D26" s="1"/>
      <c r="E26" s="1"/>
      <c r="F26" s="1"/>
      <c r="G26" s="2"/>
      <c r="H26" s="1"/>
      <c r="I26" s="1"/>
      <c r="J26" s="33"/>
      <c r="K26" s="34"/>
      <c r="L26" s="25"/>
      <c r="M26" s="1"/>
      <c r="N26" s="28"/>
    </row>
    <row r="27" spans="1:14" s="3" customFormat="1" x14ac:dyDescent="0.25">
      <c r="A27" s="16"/>
      <c r="B27" s="16"/>
      <c r="C27" s="1"/>
      <c r="D27" s="1"/>
      <c r="E27" s="1"/>
      <c r="F27" s="1"/>
      <c r="G27" s="2"/>
      <c r="H27" s="1"/>
      <c r="I27" s="1"/>
      <c r="J27" s="33"/>
      <c r="K27" s="34"/>
      <c r="L27" s="25"/>
      <c r="M27" s="1"/>
      <c r="N27" s="28"/>
    </row>
    <row r="28" spans="1:14" s="3" customFormat="1" x14ac:dyDescent="0.25">
      <c r="A28" s="16"/>
      <c r="B28" s="16"/>
      <c r="C28" s="1"/>
      <c r="D28" s="1"/>
      <c r="E28" s="1"/>
      <c r="F28" s="1"/>
      <c r="G28" s="2"/>
      <c r="H28" s="1"/>
      <c r="I28" s="1"/>
      <c r="J28" s="33"/>
      <c r="K28" s="34"/>
      <c r="L28" s="25"/>
      <c r="M28" s="1"/>
      <c r="N28" s="28"/>
    </row>
    <row r="29" spans="1:14" s="3" customFormat="1" x14ac:dyDescent="0.25">
      <c r="A29" s="16"/>
      <c r="B29" s="16"/>
      <c r="C29" s="1"/>
      <c r="D29" s="1"/>
      <c r="E29" s="1"/>
      <c r="F29" s="1"/>
      <c r="G29" s="2"/>
      <c r="H29" s="1"/>
      <c r="I29" s="1"/>
      <c r="J29" s="33"/>
      <c r="K29" s="34"/>
      <c r="L29" s="25"/>
      <c r="M29" s="1"/>
      <c r="N29" s="28"/>
    </row>
    <row r="30" spans="1:14" s="3" customFormat="1" x14ac:dyDescent="0.25">
      <c r="A30" s="16"/>
      <c r="B30" s="16"/>
      <c r="C30" s="1"/>
      <c r="D30" s="1"/>
      <c r="E30" s="1"/>
      <c r="F30" s="1"/>
      <c r="G30" s="2"/>
      <c r="H30" s="1"/>
      <c r="I30" s="1"/>
      <c r="J30" s="33"/>
      <c r="K30" s="34"/>
      <c r="L30" s="25"/>
      <c r="M30" s="1"/>
      <c r="N30" s="28"/>
    </row>
    <row r="31" spans="1:14" s="3" customFormat="1" x14ac:dyDescent="0.25">
      <c r="A31" s="16"/>
      <c r="B31" s="16"/>
      <c r="C31" s="1"/>
      <c r="D31" s="1"/>
      <c r="E31" s="1"/>
      <c r="F31" s="1"/>
      <c r="G31" s="2"/>
      <c r="H31" s="1"/>
      <c r="I31" s="1"/>
      <c r="J31" s="33"/>
      <c r="K31" s="34"/>
      <c r="L31" s="25"/>
      <c r="M31" s="1"/>
      <c r="N31" s="28"/>
    </row>
    <row r="32" spans="1:14" s="3" customFormat="1" x14ac:dyDescent="0.25">
      <c r="A32" s="16"/>
      <c r="B32" s="16"/>
      <c r="C32" s="1"/>
      <c r="D32" s="1"/>
      <c r="E32" s="1"/>
      <c r="F32" s="1"/>
      <c r="G32" s="2"/>
      <c r="H32" s="1"/>
      <c r="I32" s="1"/>
      <c r="J32" s="33"/>
      <c r="K32" s="34"/>
      <c r="L32" s="25"/>
      <c r="M32" s="1"/>
      <c r="N32" s="28"/>
    </row>
    <row r="33" spans="1:14" s="3" customFormat="1" ht="15" customHeight="1" x14ac:dyDescent="0.2">
      <c r="A33" s="292" t="s">
        <v>9</v>
      </c>
      <c r="B33" s="292"/>
      <c r="C33" s="292"/>
      <c r="D33" s="292"/>
      <c r="E33" s="293" t="s">
        <v>104</v>
      </c>
      <c r="F33" s="293"/>
      <c r="G33" s="293"/>
      <c r="H33" s="293"/>
      <c r="I33" s="293"/>
      <c r="J33" s="293"/>
      <c r="K33" s="293"/>
      <c r="L33" s="293"/>
      <c r="M33" s="293"/>
      <c r="N33" s="293"/>
    </row>
    <row r="34" spans="1:14" s="3" customFormat="1" ht="15.75" thickBot="1" x14ac:dyDescent="0.25">
      <c r="A34" s="290" t="s">
        <v>10</v>
      </c>
      <c r="B34" s="290"/>
      <c r="C34" s="290"/>
      <c r="D34" s="290"/>
      <c r="E34" s="290"/>
      <c r="F34" s="290"/>
      <c r="G34" s="290"/>
      <c r="H34" s="290"/>
      <c r="I34" s="290"/>
      <c r="J34" s="17"/>
      <c r="K34" s="17"/>
      <c r="L34" s="17"/>
      <c r="M34" s="17"/>
      <c r="N34" s="17"/>
    </row>
    <row r="35" spans="1:14" s="3" customFormat="1" ht="15.75" thickTop="1" thickBot="1" x14ac:dyDescent="0.25">
      <c r="A35" s="308" t="s">
        <v>11</v>
      </c>
      <c r="B35" s="308"/>
      <c r="C35" s="308"/>
      <c r="D35" s="308"/>
      <c r="E35" s="308"/>
      <c r="F35" s="308"/>
      <c r="G35" s="308"/>
      <c r="H35" s="308"/>
      <c r="I35" s="308"/>
      <c r="J35" s="309" t="s">
        <v>12</v>
      </c>
      <c r="K35" s="309"/>
      <c r="L35" s="309"/>
      <c r="M35" s="309"/>
      <c r="N35" s="70" t="s">
        <v>13</v>
      </c>
    </row>
    <row r="36" spans="1:14" s="3" customFormat="1" ht="17.25" customHeight="1" thickTop="1" thickBot="1" x14ac:dyDescent="0.25">
      <c r="A36" s="323" t="s">
        <v>14</v>
      </c>
      <c r="B36" s="329" t="s">
        <v>60</v>
      </c>
      <c r="C36" s="312" t="s">
        <v>15</v>
      </c>
      <c r="D36" s="332" t="s">
        <v>2</v>
      </c>
      <c r="E36" s="333"/>
      <c r="F36" s="310" t="s">
        <v>16</v>
      </c>
      <c r="G36" s="310"/>
      <c r="H36" s="311" t="s">
        <v>17</v>
      </c>
      <c r="I36" s="311"/>
      <c r="J36" s="300" t="s">
        <v>18</v>
      </c>
      <c r="K36" s="301"/>
      <c r="L36" s="291" t="s">
        <v>103</v>
      </c>
      <c r="M36" s="18" t="s">
        <v>20</v>
      </c>
      <c r="N36" s="285" t="s">
        <v>19</v>
      </c>
    </row>
    <row r="37" spans="1:14" s="3" customFormat="1" ht="16.5" customHeight="1" thickTop="1" thickBot="1" x14ac:dyDescent="0.25">
      <c r="A37" s="324"/>
      <c r="B37" s="330"/>
      <c r="C37" s="312"/>
      <c r="D37" s="332"/>
      <c r="E37" s="333"/>
      <c r="F37" s="310"/>
      <c r="G37" s="310"/>
      <c r="H37" s="311"/>
      <c r="I37" s="311"/>
      <c r="J37" s="286" t="s">
        <v>31</v>
      </c>
      <c r="K37" s="288" t="s">
        <v>102</v>
      </c>
      <c r="L37" s="291"/>
      <c r="M37" s="29" t="s">
        <v>29</v>
      </c>
      <c r="N37" s="285"/>
    </row>
    <row r="38" spans="1:14" s="3" customFormat="1" ht="14.25" customHeight="1" thickTop="1" thickBot="1" x14ac:dyDescent="0.25">
      <c r="A38" s="325"/>
      <c r="B38" s="331"/>
      <c r="C38" s="312"/>
      <c r="D38" s="332"/>
      <c r="E38" s="333"/>
      <c r="F38" s="310"/>
      <c r="G38" s="310"/>
      <c r="H38" s="311"/>
      <c r="I38" s="311"/>
      <c r="J38" s="287"/>
      <c r="K38" s="289"/>
      <c r="L38" s="291"/>
      <c r="M38" s="30" t="s">
        <v>30</v>
      </c>
      <c r="N38" s="285"/>
    </row>
    <row r="39" spans="1:14" s="3" customFormat="1" ht="15" customHeight="1" thickTop="1" x14ac:dyDescent="0.2">
      <c r="A39" s="203" t="s">
        <v>190</v>
      </c>
      <c r="B39" s="138" t="s">
        <v>25</v>
      </c>
      <c r="C39" s="116" t="s">
        <v>21</v>
      </c>
      <c r="D39" s="326">
        <v>4116</v>
      </c>
      <c r="E39" s="327"/>
      <c r="F39" s="117" t="s">
        <v>22</v>
      </c>
      <c r="G39" s="116">
        <v>13101</v>
      </c>
      <c r="H39" s="328" t="s">
        <v>191</v>
      </c>
      <c r="I39" s="328"/>
      <c r="J39" s="118">
        <v>0</v>
      </c>
      <c r="K39" s="119">
        <v>227507</v>
      </c>
      <c r="L39" s="210">
        <v>195088</v>
      </c>
      <c r="M39" s="211">
        <f t="shared" ref="M39:M44" si="0">SUM(K39-L39)</f>
        <v>32419</v>
      </c>
      <c r="N39" s="120">
        <f t="shared" ref="N39:N44" si="1">SUM(K39)</f>
        <v>227507</v>
      </c>
    </row>
    <row r="40" spans="1:14" s="3" customFormat="1" ht="15" customHeight="1" x14ac:dyDescent="0.2">
      <c r="A40" s="196" t="s">
        <v>119</v>
      </c>
      <c r="B40" s="200" t="s">
        <v>120</v>
      </c>
      <c r="C40" s="201" t="s">
        <v>21</v>
      </c>
      <c r="D40" s="202">
        <v>4116</v>
      </c>
      <c r="E40" s="250"/>
      <c r="F40" s="247" t="s">
        <v>22</v>
      </c>
      <c r="G40" s="207">
        <v>103533063</v>
      </c>
      <c r="H40" s="282" t="s">
        <v>122</v>
      </c>
      <c r="I40" s="282"/>
      <c r="J40" s="197">
        <v>0</v>
      </c>
      <c r="K40" s="198">
        <v>1371413.79</v>
      </c>
      <c r="L40" s="212">
        <v>1371413.79</v>
      </c>
      <c r="M40" s="213">
        <f t="shared" si="0"/>
        <v>0</v>
      </c>
      <c r="N40" s="199">
        <f t="shared" si="1"/>
        <v>1371413.79</v>
      </c>
    </row>
    <row r="41" spans="1:14" s="3" customFormat="1" ht="15" customHeight="1" x14ac:dyDescent="0.2">
      <c r="A41" s="196" t="s">
        <v>119</v>
      </c>
      <c r="B41" s="200" t="s">
        <v>120</v>
      </c>
      <c r="C41" s="201" t="s">
        <v>21</v>
      </c>
      <c r="D41" s="202">
        <v>4116</v>
      </c>
      <c r="E41" s="250"/>
      <c r="F41" s="247" t="s">
        <v>22</v>
      </c>
      <c r="G41" s="207">
        <v>103133063</v>
      </c>
      <c r="H41" s="282" t="s">
        <v>121</v>
      </c>
      <c r="I41" s="282"/>
      <c r="J41" s="197">
        <v>0</v>
      </c>
      <c r="K41" s="198">
        <v>242014.21</v>
      </c>
      <c r="L41" s="212">
        <v>242014.21</v>
      </c>
      <c r="M41" s="213">
        <f t="shared" si="0"/>
        <v>0</v>
      </c>
      <c r="N41" s="199">
        <f t="shared" si="1"/>
        <v>242014.21</v>
      </c>
    </row>
    <row r="42" spans="1:14" s="3" customFormat="1" ht="15" customHeight="1" x14ac:dyDescent="0.2">
      <c r="A42" s="196" t="s">
        <v>119</v>
      </c>
      <c r="B42" s="200" t="s">
        <v>123</v>
      </c>
      <c r="C42" s="201" t="s">
        <v>21</v>
      </c>
      <c r="D42" s="202">
        <v>4111</v>
      </c>
      <c r="E42" s="250"/>
      <c r="F42" s="247" t="s">
        <v>22</v>
      </c>
      <c r="G42" s="207">
        <v>98348</v>
      </c>
      <c r="H42" s="283" t="s">
        <v>125</v>
      </c>
      <c r="I42" s="283"/>
      <c r="J42" s="197">
        <v>0</v>
      </c>
      <c r="K42" s="198">
        <v>145000</v>
      </c>
      <c r="L42" s="212">
        <v>145000</v>
      </c>
      <c r="M42" s="213">
        <f t="shared" si="0"/>
        <v>0</v>
      </c>
      <c r="N42" s="199">
        <f t="shared" si="1"/>
        <v>145000</v>
      </c>
    </row>
    <row r="43" spans="1:14" s="3" customFormat="1" ht="15" customHeight="1" x14ac:dyDescent="0.2">
      <c r="A43" s="192" t="s">
        <v>119</v>
      </c>
      <c r="B43" s="204" t="s">
        <v>124</v>
      </c>
      <c r="C43" s="205" t="s">
        <v>21</v>
      </c>
      <c r="D43" s="206">
        <v>4116</v>
      </c>
      <c r="E43" s="251"/>
      <c r="F43" s="248" t="s">
        <v>22</v>
      </c>
      <c r="G43" s="249">
        <v>33122</v>
      </c>
      <c r="H43" s="281" t="s">
        <v>126</v>
      </c>
      <c r="I43" s="281"/>
      <c r="J43" s="193">
        <v>0</v>
      </c>
      <c r="K43" s="194">
        <v>150000</v>
      </c>
      <c r="L43" s="214">
        <v>150000</v>
      </c>
      <c r="M43" s="215">
        <f t="shared" si="0"/>
        <v>0</v>
      </c>
      <c r="N43" s="195">
        <f t="shared" si="1"/>
        <v>150000</v>
      </c>
    </row>
    <row r="44" spans="1:14" s="3" customFormat="1" ht="15" customHeight="1" x14ac:dyDescent="0.2">
      <c r="A44" s="196" t="s">
        <v>135</v>
      </c>
      <c r="B44" s="200" t="s">
        <v>132</v>
      </c>
      <c r="C44" s="201" t="s">
        <v>21</v>
      </c>
      <c r="D44" s="202">
        <v>4116</v>
      </c>
      <c r="E44" s="250"/>
      <c r="F44" s="247" t="s">
        <v>22</v>
      </c>
      <c r="G44" s="207">
        <v>14004</v>
      </c>
      <c r="H44" s="281" t="s">
        <v>136</v>
      </c>
      <c r="I44" s="281"/>
      <c r="J44" s="197">
        <v>0</v>
      </c>
      <c r="K44" s="198">
        <v>150000</v>
      </c>
      <c r="L44" s="212">
        <v>150000</v>
      </c>
      <c r="M44" s="213">
        <f t="shared" si="0"/>
        <v>0</v>
      </c>
      <c r="N44" s="199">
        <f t="shared" si="1"/>
        <v>150000</v>
      </c>
    </row>
    <row r="45" spans="1:14" s="3" customFormat="1" ht="15" customHeight="1" x14ac:dyDescent="0.2">
      <c r="A45" s="196" t="s">
        <v>135</v>
      </c>
      <c r="B45" s="200" t="s">
        <v>133</v>
      </c>
      <c r="C45" s="201" t="s">
        <v>21</v>
      </c>
      <c r="D45" s="202">
        <v>4122</v>
      </c>
      <c r="E45" s="250"/>
      <c r="F45" s="247" t="s">
        <v>22</v>
      </c>
      <c r="G45" s="207">
        <v>415</v>
      </c>
      <c r="H45" s="281" t="s">
        <v>137</v>
      </c>
      <c r="I45" s="281"/>
      <c r="J45" s="197">
        <v>0</v>
      </c>
      <c r="K45" s="198">
        <v>77500</v>
      </c>
      <c r="L45" s="212">
        <v>77500</v>
      </c>
      <c r="M45" s="216">
        <f>SUM(K45-L45)</f>
        <v>0</v>
      </c>
      <c r="N45" s="199">
        <f t="shared" ref="N45:N51" si="2">SUM(K45)</f>
        <v>77500</v>
      </c>
    </row>
    <row r="46" spans="1:14" s="3" customFormat="1" ht="15" customHeight="1" x14ac:dyDescent="0.2">
      <c r="A46" s="192" t="s">
        <v>135</v>
      </c>
      <c r="B46" s="217" t="s">
        <v>143</v>
      </c>
      <c r="C46" s="205" t="s">
        <v>21</v>
      </c>
      <c r="D46" s="206">
        <v>4122</v>
      </c>
      <c r="E46" s="251"/>
      <c r="F46" s="248" t="s">
        <v>22</v>
      </c>
      <c r="G46" s="249">
        <v>581</v>
      </c>
      <c r="H46" s="336" t="s">
        <v>144</v>
      </c>
      <c r="I46" s="336"/>
      <c r="J46" s="193">
        <v>0</v>
      </c>
      <c r="K46" s="194">
        <v>20000</v>
      </c>
      <c r="L46" s="214">
        <v>20000</v>
      </c>
      <c r="M46" s="215">
        <f>SUM(K46-L46)</f>
        <v>0</v>
      </c>
      <c r="N46" s="195">
        <f t="shared" si="2"/>
        <v>20000</v>
      </c>
    </row>
    <row r="47" spans="1:14" s="3" customFormat="1" ht="15" customHeight="1" x14ac:dyDescent="0.2">
      <c r="A47" s="196" t="s">
        <v>145</v>
      </c>
      <c r="B47" s="231" t="s">
        <v>146</v>
      </c>
      <c r="C47" s="232" t="s">
        <v>21</v>
      </c>
      <c r="D47" s="339">
        <v>4122</v>
      </c>
      <c r="E47" s="339"/>
      <c r="F47" s="247" t="s">
        <v>22</v>
      </c>
      <c r="G47" s="207">
        <v>555</v>
      </c>
      <c r="H47" s="279" t="s">
        <v>156</v>
      </c>
      <c r="I47" s="280"/>
      <c r="J47" s="226">
        <v>0</v>
      </c>
      <c r="K47" s="227">
        <v>70000</v>
      </c>
      <c r="L47" s="228">
        <v>70000</v>
      </c>
      <c r="M47" s="229">
        <f>SUM(J47+K47-L47)</f>
        <v>0</v>
      </c>
      <c r="N47" s="230">
        <f t="shared" si="2"/>
        <v>70000</v>
      </c>
    </row>
    <row r="48" spans="1:14" s="3" customFormat="1" ht="15" customHeight="1" x14ac:dyDescent="0.2">
      <c r="A48" s="244" t="s">
        <v>145</v>
      </c>
      <c r="B48" s="225" t="s">
        <v>155</v>
      </c>
      <c r="C48" s="245" t="s">
        <v>21</v>
      </c>
      <c r="D48" s="340">
        <v>4121</v>
      </c>
      <c r="E48" s="340"/>
      <c r="F48" s="341" t="s">
        <v>147</v>
      </c>
      <c r="G48" s="342"/>
      <c r="H48" s="279" t="s">
        <v>148</v>
      </c>
      <c r="I48" s="280"/>
      <c r="J48" s="226">
        <v>0</v>
      </c>
      <c r="K48" s="227">
        <v>25000</v>
      </c>
      <c r="L48" s="228">
        <v>25000</v>
      </c>
      <c r="M48" s="229">
        <f>SUM(J48+K48-L48)</f>
        <v>0</v>
      </c>
      <c r="N48" s="230">
        <f t="shared" si="2"/>
        <v>25000</v>
      </c>
    </row>
    <row r="49" spans="1:14" s="3" customFormat="1" ht="15" customHeight="1" x14ac:dyDescent="0.2">
      <c r="A49" s="244" t="s">
        <v>186</v>
      </c>
      <c r="B49" s="225" t="s">
        <v>187</v>
      </c>
      <c r="C49" s="245" t="s">
        <v>21</v>
      </c>
      <c r="D49" s="237">
        <v>4122</v>
      </c>
      <c r="E49" s="237"/>
      <c r="F49" s="247" t="s">
        <v>22</v>
      </c>
      <c r="G49" s="245">
        <v>120513014</v>
      </c>
      <c r="H49" s="281" t="s">
        <v>188</v>
      </c>
      <c r="I49" s="281"/>
      <c r="J49" s="226">
        <v>0</v>
      </c>
      <c r="K49" s="227">
        <v>71933.710000000006</v>
      </c>
      <c r="L49" s="228">
        <v>71933.710000000006</v>
      </c>
      <c r="M49" s="229">
        <f>SUM(J49+K49-L49)</f>
        <v>0</v>
      </c>
      <c r="N49" s="230">
        <f t="shared" si="2"/>
        <v>71933.710000000006</v>
      </c>
    </row>
    <row r="50" spans="1:14" s="3" customFormat="1" ht="15" customHeight="1" x14ac:dyDescent="0.2">
      <c r="A50" s="244" t="s">
        <v>186</v>
      </c>
      <c r="B50" s="225" t="s">
        <v>187</v>
      </c>
      <c r="C50" s="245" t="s">
        <v>21</v>
      </c>
      <c r="D50" s="253">
        <v>4122</v>
      </c>
      <c r="E50" s="254"/>
      <c r="F50" s="247" t="s">
        <v>22</v>
      </c>
      <c r="G50" s="245">
        <v>120113014</v>
      </c>
      <c r="H50" s="252" t="s">
        <v>189</v>
      </c>
      <c r="I50" s="252"/>
      <c r="J50" s="226">
        <v>0</v>
      </c>
      <c r="K50" s="227">
        <v>12694.19</v>
      </c>
      <c r="L50" s="228">
        <v>12694.19</v>
      </c>
      <c r="M50" s="229">
        <v>0</v>
      </c>
      <c r="N50" s="230">
        <v>12694.19</v>
      </c>
    </row>
    <row r="51" spans="1:14" s="3" customFormat="1" ht="15" customHeight="1" thickBot="1" x14ac:dyDescent="0.25">
      <c r="A51" s="218" t="s">
        <v>186</v>
      </c>
      <c r="B51" s="246" t="s">
        <v>194</v>
      </c>
      <c r="C51" s="219" t="s">
        <v>21</v>
      </c>
      <c r="D51" s="337">
        <v>4122</v>
      </c>
      <c r="E51" s="338"/>
      <c r="F51" s="247" t="s">
        <v>22</v>
      </c>
      <c r="G51" s="245" t="s">
        <v>6</v>
      </c>
      <c r="H51" s="343" t="s">
        <v>195</v>
      </c>
      <c r="I51" s="343"/>
      <c r="J51" s="220">
        <v>0</v>
      </c>
      <c r="K51" s="221">
        <v>50000</v>
      </c>
      <c r="L51" s="222">
        <v>50000</v>
      </c>
      <c r="M51" s="224">
        <f>SUM(J51+K51-L51)</f>
        <v>0</v>
      </c>
      <c r="N51" s="223">
        <f t="shared" si="2"/>
        <v>50000</v>
      </c>
    </row>
    <row r="52" spans="1:14" s="3" customFormat="1" ht="12.75" thickTop="1" thickBot="1" x14ac:dyDescent="0.25">
      <c r="A52" s="320" t="s">
        <v>26</v>
      </c>
      <c r="B52" s="320"/>
      <c r="C52" s="320"/>
      <c r="D52" s="320"/>
      <c r="E52" s="320"/>
      <c r="F52" s="320"/>
      <c r="G52" s="320"/>
      <c r="H52" s="320"/>
      <c r="I52" s="320"/>
      <c r="J52" s="22">
        <f>SUM(J39:J51)</f>
        <v>0</v>
      </c>
      <c r="K52" s="32">
        <f>SUM(K39:K51)</f>
        <v>2613062.9</v>
      </c>
      <c r="L52" s="23">
        <f>SUM(L39:L51)</f>
        <v>2580643.9</v>
      </c>
      <c r="M52" s="24">
        <f>SUM(M39:M51)</f>
        <v>32419</v>
      </c>
      <c r="N52" s="76">
        <f>SUM(N39:N51)</f>
        <v>2613062.9</v>
      </c>
    </row>
    <row r="53" spans="1:14" ht="16.5" thickTop="1" thickBot="1" x14ac:dyDescent="0.3">
      <c r="A53" s="334" t="s">
        <v>27</v>
      </c>
      <c r="B53" s="334"/>
      <c r="C53" s="334"/>
      <c r="D53" s="334"/>
      <c r="E53" s="334"/>
      <c r="F53" s="334"/>
      <c r="G53" s="334"/>
      <c r="H53" s="334"/>
      <c r="I53" s="335"/>
      <c r="J53" s="321">
        <f>SUM(J52:K52)</f>
        <v>2613062.9</v>
      </c>
      <c r="K53" s="322"/>
      <c r="L53" s="25"/>
      <c r="N53" s="28"/>
    </row>
    <row r="54" spans="1:14" ht="15.75" thickTop="1" x14ac:dyDescent="0.25"/>
    <row r="56" spans="1:14" x14ac:dyDescent="0.25">
      <c r="K56" s="25"/>
    </row>
  </sheetData>
  <sheetProtection selectLockedCells="1" selectUnlockedCells="1"/>
  <mergeCells count="63">
    <mergeCell ref="A53:I53"/>
    <mergeCell ref="J53:K53"/>
    <mergeCell ref="H46:I46"/>
    <mergeCell ref="D51:E51"/>
    <mergeCell ref="D47:E47"/>
    <mergeCell ref="H47:I47"/>
    <mergeCell ref="D48:E48"/>
    <mergeCell ref="F48:G48"/>
    <mergeCell ref="A52:I52"/>
    <mergeCell ref="H51:I51"/>
    <mergeCell ref="D39:E39"/>
    <mergeCell ref="H39:I39"/>
    <mergeCell ref="B36:B38"/>
    <mergeCell ref="A35:I35"/>
    <mergeCell ref="C36:C38"/>
    <mergeCell ref="D36:E38"/>
    <mergeCell ref="E33:N33"/>
    <mergeCell ref="A16:I16"/>
    <mergeCell ref="J17:K17"/>
    <mergeCell ref="A36:A38"/>
    <mergeCell ref="J36:K36"/>
    <mergeCell ref="J35:M35"/>
    <mergeCell ref="L36:L38"/>
    <mergeCell ref="D14:E14"/>
    <mergeCell ref="H14:I14"/>
    <mergeCell ref="A11:A13"/>
    <mergeCell ref="B11:B13"/>
    <mergeCell ref="C11:C13"/>
    <mergeCell ref="C7:D7"/>
    <mergeCell ref="F7:J7"/>
    <mergeCell ref="A8:J8"/>
    <mergeCell ref="A10:I10"/>
    <mergeCell ref="J10:M10"/>
    <mergeCell ref="A4:C4"/>
    <mergeCell ref="D4:N4"/>
    <mergeCell ref="C5:D5"/>
    <mergeCell ref="F5:J5"/>
    <mergeCell ref="C6:D6"/>
    <mergeCell ref="F6:J6"/>
    <mergeCell ref="H15:I15"/>
    <mergeCell ref="N11:N13"/>
    <mergeCell ref="J12:J13"/>
    <mergeCell ref="K12:K13"/>
    <mergeCell ref="N36:N38"/>
    <mergeCell ref="J37:J38"/>
    <mergeCell ref="K37:K38"/>
    <mergeCell ref="A34:I34"/>
    <mergeCell ref="L11:L13"/>
    <mergeCell ref="A33:D33"/>
    <mergeCell ref="J11:K11"/>
    <mergeCell ref="F11:G13"/>
    <mergeCell ref="H11:I13"/>
    <mergeCell ref="D11:E13"/>
    <mergeCell ref="F36:G38"/>
    <mergeCell ref="H36:I38"/>
    <mergeCell ref="H48:I48"/>
    <mergeCell ref="H49:I49"/>
    <mergeCell ref="H40:I40"/>
    <mergeCell ref="H41:I41"/>
    <mergeCell ref="H42:I42"/>
    <mergeCell ref="H45:I45"/>
    <mergeCell ref="H43:I43"/>
    <mergeCell ref="H44:I44"/>
  </mergeCells>
  <pageMargins left="0" right="0" top="0.94488188976377963" bottom="0.74803149606299213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2019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5</vt:lpstr>
      <vt:lpstr>Přehled o stavu rozpočtu 2019</vt:lpstr>
      <vt:lpstr>Dotace 2019 -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2019-09-18T13:30:02Z</cp:lastPrinted>
  <dcterms:created xsi:type="dcterms:W3CDTF">2019-09-19T06:11:09Z</dcterms:created>
  <dcterms:modified xsi:type="dcterms:W3CDTF">2024-01-12T08:39:41Z</dcterms:modified>
</cp:coreProperties>
</file>