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-32715" windowWidth="16380" windowHeight="8130"/>
  </bookViews>
  <sheets>
    <sheet name="ROZPOČTOVÉ OPATŘENÍ č. 9" sheetId="14" r:id="rId1"/>
    <sheet name="Přehled o stavu rozpočtu 2018" sheetId="2" r:id="rId2"/>
    <sheet name="Dotace 2018 - přehled" sheetId="3" r:id="rId3"/>
  </sheets>
  <calcPr calcId="145621"/>
</workbook>
</file>

<file path=xl/calcChain.xml><?xml version="1.0" encoding="utf-8"?>
<calcChain xmlns="http://schemas.openxmlformats.org/spreadsheetml/2006/main">
  <c r="M101" i="14" l="1"/>
  <c r="M62" i="14"/>
  <c r="L62" i="14"/>
  <c r="L101" i="14"/>
  <c r="D66" i="2"/>
  <c r="D72" i="2"/>
  <c r="D67" i="2"/>
  <c r="E35" i="2"/>
  <c r="E19" i="2"/>
  <c r="E45" i="2"/>
  <c r="D62" i="2"/>
  <c r="D63" i="2"/>
  <c r="D61" i="2"/>
  <c r="M56" i="14"/>
  <c r="L56" i="14"/>
  <c r="E31" i="2"/>
  <c r="E15" i="2"/>
  <c r="M45" i="14"/>
  <c r="L45" i="14"/>
  <c r="M32" i="14"/>
  <c r="L32" i="14"/>
  <c r="N48" i="3"/>
  <c r="N41" i="3"/>
  <c r="N42" i="3"/>
  <c r="N43" i="3"/>
  <c r="N44" i="3"/>
  <c r="N45" i="3"/>
  <c r="N46" i="3"/>
  <c r="N47" i="3"/>
  <c r="M47" i="3"/>
  <c r="M26" i="14"/>
  <c r="L26" i="14"/>
  <c r="M14" i="14"/>
  <c r="L14" i="14"/>
  <c r="L49" i="3"/>
  <c r="K49" i="3"/>
  <c r="J49" i="3"/>
  <c r="M48" i="3"/>
  <c r="M46" i="3"/>
  <c r="M45" i="3"/>
  <c r="M44" i="3"/>
  <c r="M43" i="3"/>
  <c r="M42" i="3"/>
  <c r="M41" i="3"/>
  <c r="N40" i="3"/>
  <c r="M40" i="3"/>
  <c r="N39" i="3"/>
  <c r="M39" i="3"/>
  <c r="N38" i="3"/>
  <c r="M38" i="3"/>
  <c r="N19" i="3"/>
  <c r="L19" i="3"/>
  <c r="K19" i="3"/>
  <c r="J20" i="3"/>
  <c r="J19" i="3"/>
  <c r="M18" i="3"/>
  <c r="M17" i="3"/>
  <c r="M14" i="3"/>
  <c r="M19" i="3"/>
  <c r="M8" i="3"/>
  <c r="L8" i="3"/>
  <c r="K8" i="3"/>
  <c r="C73" i="2"/>
  <c r="E68" i="2"/>
  <c r="E67" i="2"/>
  <c r="E73" i="2"/>
  <c r="C67" i="2"/>
  <c r="C66" i="2"/>
  <c r="C69" i="2"/>
  <c r="C63" i="2"/>
  <c r="C62" i="2"/>
  <c r="C61" i="2"/>
  <c r="C72" i="2"/>
  <c r="C74" i="2"/>
  <c r="J50" i="3"/>
  <c r="N49" i="3"/>
  <c r="M49" i="3"/>
  <c r="D73" i="2"/>
  <c r="E62" i="2"/>
  <c r="E61" i="2"/>
  <c r="E63" i="2"/>
  <c r="D74" i="2"/>
  <c r="D69" i="2"/>
  <c r="E66" i="2"/>
  <c r="E72" i="2"/>
  <c r="E74" i="2"/>
  <c r="E69" i="2"/>
</calcChain>
</file>

<file path=xl/sharedStrings.xml><?xml version="1.0" encoding="utf-8"?>
<sst xmlns="http://schemas.openxmlformats.org/spreadsheetml/2006/main" count="846" uniqueCount="240">
  <si>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</si>
  <si>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</si>
  <si>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</si>
  <si>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</si>
  <si>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</si>
  <si>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</si>
  <si>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</si>
  <si>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</si>
  <si>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</si>
  <si>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</si>
  <si>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</si>
  <si>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</si>
  <si>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</si>
  <si>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</si>
  <si>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</si>
  <si>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</si>
  <si>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</si>
  <si>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</si>
  <si>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</si>
  <si>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</si>
  <si>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</si>
  <si>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</si>
  <si>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</si>
  <si>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</si>
  <si>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</si>
  <si>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</si>
  <si>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</si>
  <si>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</si>
  <si>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</si>
  <si>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</si>
  <si>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14004</t>
  </si>
  <si>
    <t>005512</t>
  </si>
  <si>
    <t>5169</t>
  </si>
  <si>
    <t>5171</t>
  </si>
  <si>
    <t>006409</t>
  </si>
  <si>
    <t>6909</t>
  </si>
  <si>
    <t>001032</t>
  </si>
  <si>
    <t>5139</t>
  </si>
  <si>
    <t>6122</t>
  </si>
  <si>
    <t>Zpracovala : Pavlína Minářová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</si>
  <si>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</si>
  <si>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</si>
  <si>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</si>
  <si>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</si>
  <si>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</si>
  <si>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</si>
  <si>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</si>
  <si>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</si>
  <si>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</si>
  <si>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</si>
  <si>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</si>
  <si>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</si>
  <si>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</si>
  <si>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</si>
  <si>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</si>
  <si>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</si>
  <si>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</si>
  <si>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</si>
  <si>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</si>
  <si>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</si>
  <si>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</si>
  <si>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</si>
  <si>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</si>
  <si>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</si>
  <si>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</si>
  <si>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</si>
  <si>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</si>
  <si>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</si>
  <si>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</si>
  <si>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</si>
  <si>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</si>
  <si>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</si>
  <si>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</si>
  <si>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</si>
  <si>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</si>
  <si>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</si>
  <si>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</si>
  <si>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</si>
  <si>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</si>
  <si>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</si>
  <si>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</si>
  <si>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</si>
  <si>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</si>
  <si>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</si>
  <si>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</si>
  <si>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</si>
  <si>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</si>
  <si>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</si>
  <si>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</si>
  <si>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</si>
  <si>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</si>
  <si>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</si>
  <si>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</si>
  <si>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</si>
  <si>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</si>
  <si>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</si>
  <si>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</si>
  <si>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</si>
  <si>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</si>
  <si>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</si>
  <si>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</si>
  <si>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</si>
  <si>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</si>
  <si>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</si>
  <si>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</si>
  <si>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</si>
  <si>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</si>
  <si>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SR prostřednictvím Ol.kraje - VOLBA PREZIDENTA ČR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</si>
  <si>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</si>
  <si>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</si>
  <si>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</si>
  <si>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</si>
  <si>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</si>
  <si>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</si>
  <si>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</si>
  <si>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</si>
  <si>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IV.</t>
  </si>
  <si>
    <t>V.</t>
  </si>
  <si>
    <t>IV. (navýšení) Neinvestiční dotace na VEŘEJNĚ PROSPĚŠNÉ PRÁCE (VPP) - dotace EU a SR - Úřad práce Šumperk</t>
  </si>
  <si>
    <t>V. (navýšení) Neinvestiční dotace na VEŘEJNĚ PROSPĚŠNÉ PRÁCE (VPP) - dotace EU a SR - Úřad práce Olomouc</t>
  </si>
  <si>
    <t>002143</t>
  </si>
  <si>
    <t>5137</t>
  </si>
  <si>
    <t>5156</t>
  </si>
  <si>
    <t>5164</t>
  </si>
  <si>
    <t>003612</t>
  </si>
  <si>
    <t>003613</t>
  </si>
  <si>
    <t>003722</t>
  </si>
  <si>
    <t>JSDH Štíty - PHM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</si>
  <si>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</si>
  <si>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t>2) Změny rozpočtu - vlastní - PŘÍJMY</t>
  </si>
  <si>
    <t>1381</t>
  </si>
  <si>
    <t>Daň z hazardních her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</si>
  <si>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3/2018 - ZMě Štíty dne 20.06.2018: </t>
    </r>
  </si>
  <si>
    <t>3/2018</t>
  </si>
  <si>
    <t>Olomoucký kraj - "JSDH Štíty" - na vybavení JSDH Štíty</t>
  </si>
  <si>
    <t>VII.</t>
  </si>
  <si>
    <t>00 415</t>
  </si>
  <si>
    <t>VIII.</t>
  </si>
  <si>
    <t>00 582</t>
  </si>
  <si>
    <t>Olomoucký kraj - "TIC Štíty - Zkvalitnění služeb v TIC</t>
  </si>
  <si>
    <t>IX.</t>
  </si>
  <si>
    <t>002321</t>
  </si>
  <si>
    <t>6121</t>
  </si>
  <si>
    <t>NBH - opravy a udržování</t>
  </si>
  <si>
    <t>6123</t>
  </si>
  <si>
    <t>006171</t>
  </si>
  <si>
    <t>8115</t>
  </si>
  <si>
    <t xml:space="preserve">4) Změny rozpočtu - vlastní - VÝDAJE </t>
  </si>
  <si>
    <t xml:space="preserve">3) Změny rozpočtu - vlastní - FINANCOVÁNÍ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</si>
  <si>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20.06.2018: </t>
    </r>
  </si>
  <si>
    <t>VI.</t>
  </si>
  <si>
    <t>5151</t>
  </si>
  <si>
    <t>003639</t>
  </si>
  <si>
    <t>4/2018</t>
  </si>
  <si>
    <t>ZJ 024, orj. 3002, org. 3002</t>
  </si>
  <si>
    <t xml:space="preserve">Statutární město Olomouc - "MEIS" </t>
  </si>
  <si>
    <t>5154</t>
  </si>
  <si>
    <t>5167</t>
  </si>
  <si>
    <t>NBH - ostatní služby</t>
  </si>
  <si>
    <t>MH - el.energie</t>
  </si>
  <si>
    <t>5019</t>
  </si>
  <si>
    <t>5153</t>
  </si>
  <si>
    <t>SPRÁVA - plyn</t>
  </si>
  <si>
    <t>5/2018</t>
  </si>
  <si>
    <t>X.</t>
  </si>
  <si>
    <t>00 555</t>
  </si>
  <si>
    <t>Olomoucký kraj - "Štíty žijí hudbou a tancem"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</si>
  <si>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4/2018 - RMě Štíty dne 25.07.2018: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</si>
  <si>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5/2018 - RMě Štíty dne 29.08.2018: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</si>
  <si>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6/2018 - ZMě Štíty dne 21.09.2018: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</si>
  <si>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21.09.2018: </t>
    </r>
  </si>
  <si>
    <t>003539</t>
  </si>
  <si>
    <t>1211</t>
  </si>
  <si>
    <t>Daň z přidané hodnoty</t>
  </si>
  <si>
    <t>5162</t>
  </si>
  <si>
    <t>005519</t>
  </si>
  <si>
    <t>6/2018</t>
  </si>
  <si>
    <t>XI.</t>
  </si>
  <si>
    <r>
      <t xml:space="preserve">SR prostřednictvím Ol.kraje - </t>
    </r>
    <r>
      <rPr>
        <b/>
        <i/>
        <sz val="6"/>
        <color indexed="8"/>
        <rFont val="Arial"/>
        <family val="2"/>
        <charset val="238"/>
      </rPr>
      <t>"Volby do zasupitelstva obcí a do senátu ČR "</t>
    </r>
  </si>
  <si>
    <t>ZDRAVOTNÍ STŘEDISKO - nákup materiálu</t>
  </si>
  <si>
    <t>NBH - nákup materiálu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</si>
  <si>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</si>
  <si>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</si>
  <si>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31.10.2018: </t>
    </r>
  </si>
  <si>
    <t>ZDRAVOTNÍ STŘEDISKO - el.energie</t>
  </si>
  <si>
    <t>NBH - el.energie</t>
  </si>
  <si>
    <t>ZDRAVOTNÍ STŘEDISKO - opravy a udržování</t>
  </si>
  <si>
    <t>MH - školení</t>
  </si>
  <si>
    <t>MH - opravy a udržování</t>
  </si>
  <si>
    <t>JSDH Štíty - DDHM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</si>
  <si>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8/2018 - RMě Štíty dne 21.11.2018: </t>
    </r>
  </si>
  <si>
    <t>NBH - nájemné</t>
  </si>
  <si>
    <t>Účelová neinvestiční dotace na VPP za 11/2018 - evropský podíl 82,38% (EU)</t>
  </si>
  <si>
    <t>Účelová neinvestiční dotace na VPP za 11/2018 - národní podíl 17,62% (SR)</t>
  </si>
  <si>
    <t>Účelová neinvestiční dotace na VPP za 11/2018 - evropský podíl 85% (EU)</t>
  </si>
  <si>
    <t>Účelová neinvestiční dotace na VPP za 11/2018 - národní podíl 15% (SR)</t>
  </si>
  <si>
    <t>Skutečnost 12/2018</t>
  </si>
  <si>
    <t>1-9/2018</t>
  </si>
  <si>
    <r>
      <t xml:space="preserve">EU - Úřad práce Olomouc - "VPP" - 85% z dotace 135.000,- Kč </t>
    </r>
    <r>
      <rPr>
        <b/>
        <i/>
        <sz val="5"/>
        <color indexed="8"/>
        <rFont val="Arial"/>
        <family val="2"/>
        <charset val="238"/>
      </rPr>
      <t>(3-11/2018)</t>
    </r>
  </si>
  <si>
    <r>
      <t>SR - Úřad práce Olomouc - "VPP" - 15% z dotace 135.000,- Kč</t>
    </r>
    <r>
      <rPr>
        <b/>
        <i/>
        <sz val="5"/>
        <color indexed="8"/>
        <rFont val="Arial"/>
        <family val="2"/>
        <charset val="238"/>
      </rPr>
      <t xml:space="preserve"> (3-11/2018)</t>
    </r>
  </si>
  <si>
    <r>
      <t xml:space="preserve">EU - Úřad práce Špk. - "VPP" - 82,38% z dotace 463.500,- Kč </t>
    </r>
    <r>
      <rPr>
        <b/>
        <i/>
        <sz val="6"/>
        <color indexed="8"/>
        <rFont val="Arial"/>
        <family val="2"/>
        <charset val="238"/>
      </rPr>
      <t>(3-11/2018)</t>
    </r>
  </si>
  <si>
    <r>
      <t xml:space="preserve">SR - Úřad práce Špk. - "VPP" - 17,62% z dotace 463.500,- Kč </t>
    </r>
    <r>
      <rPr>
        <b/>
        <i/>
        <sz val="7"/>
        <color indexed="8"/>
        <rFont val="Arial"/>
        <family val="2"/>
        <charset val="238"/>
      </rPr>
      <t>(</t>
    </r>
    <r>
      <rPr>
        <b/>
        <i/>
        <sz val="6"/>
        <color indexed="8"/>
        <rFont val="Arial"/>
        <family val="2"/>
        <charset val="238"/>
      </rPr>
      <t>3-11/2018)</t>
    </r>
  </si>
  <si>
    <t>9/2018</t>
  </si>
  <si>
    <t>XII.</t>
  </si>
  <si>
    <t>29014</t>
  </si>
  <si>
    <t>LES - hospodaření v lesích</t>
  </si>
  <si>
    <t xml:space="preserve">XII. Neinvestiční příspěvek - hospodaření v lesích - ÚZ 29014 </t>
  </si>
  <si>
    <t xml:space="preserve">MZe - hospodaření v lesích - ÚZ 29014 </t>
  </si>
  <si>
    <t>1,9/2018</t>
  </si>
  <si>
    <r>
      <t xml:space="preserve">MV ČR prostřednictvím Ol.kraje - "JSDH Štíty" - </t>
    </r>
    <r>
      <rPr>
        <b/>
        <i/>
        <sz val="4"/>
        <color indexed="8"/>
        <rFont val="Arial"/>
        <family val="2"/>
        <charset val="238"/>
      </rPr>
      <t>zab.akcesch, odb.přípravu, zásah, vybavení a opravy</t>
    </r>
  </si>
  <si>
    <t>JSDH Štíty - odborná příprava, uskutečněný zásah, věcné vybavení neinvest.povahy</t>
  </si>
  <si>
    <t>JSDH Štíty - refundace mzdy - odborná příprava</t>
  </si>
  <si>
    <t>VI. (další Rozpočtové opatření) Neinvestiční dotace "JSDH Štíty" - odb.příprava, zásah, vybavení a opravy - MV ČR prostřednictvím Ol.kraje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</si>
  <si>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9/2018 - ZMě Štíty dne 19.12.2018: </t>
    </r>
  </si>
  <si>
    <t>1113</t>
  </si>
  <si>
    <t>Daň z příjmů fyzických osob vybíraná srážkou</t>
  </si>
  <si>
    <t>Zapojení vlastních finančních prostředků ze ZBÚ Města Štíty (část) - úspora</t>
  </si>
  <si>
    <t>1342</t>
  </si>
  <si>
    <t>Poplatek za lázeňský nebo rekreační pobyt</t>
  </si>
  <si>
    <t>1345</t>
  </si>
  <si>
    <t>Poplatek z ubytovací kapacity</t>
  </si>
  <si>
    <t>1511</t>
  </si>
  <si>
    <t>Daň z nemovitých věcí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</si>
  <si>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19.12.2018: </t>
    </r>
  </si>
  <si>
    <t>TIC - služby elektronických komunikací</t>
  </si>
  <si>
    <t>TIC - nákup materiálu</t>
  </si>
  <si>
    <t xml:space="preserve">ČOV - DDHM - ultrazvukový snímač hladiny </t>
  </si>
  <si>
    <t>ZDRAVOTNÍ STŘEDISKO - nájemné</t>
  </si>
  <si>
    <t>BH - studená voda</t>
  </si>
  <si>
    <t>BH - nájemné</t>
  </si>
  <si>
    <t>BH - opravy a udržování</t>
  </si>
  <si>
    <t>MH - nákup materiálu</t>
  </si>
  <si>
    <t>MH - služby elektronických komunikací</t>
  </si>
  <si>
    <t>MH - ostatní služby</t>
  </si>
  <si>
    <t>MH - DHM - dětské hřiště - Řáholec Březná</t>
  </si>
  <si>
    <t>ODPADY - ostatní služby</t>
  </si>
  <si>
    <t>JSDH - el.energie</t>
  </si>
  <si>
    <t>PO - ostatní služby</t>
  </si>
  <si>
    <t>SPRÁVA - DHM - automobil Škoda Octavia</t>
  </si>
  <si>
    <t>Ostatní činnost - ostatní kapitálové výdaje (rezerva na investice)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</si>
</sst>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</numFmts>
  <fonts count="87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indexed="56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b/>
      <sz val="7"/>
      <color indexed="1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u/>
      <sz val="16"/>
      <name val="Calibri"/>
      <family val="2"/>
      <charset val="238"/>
      <scheme val="minor"/>
    </font>
    <font>
      <u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67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50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5" fillId="0" borderId="8" xfId="9" applyNumberFormat="1" applyFont="1" applyBorder="1"/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5" fillId="0" borderId="11" xfId="9" applyNumberFormat="1" applyFont="1" applyBorder="1"/>
    <xf numFmtId="49" fontId="13" fillId="0" borderId="12" xfId="1" applyNumberFormat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5" fillId="0" borderId="14" xfId="3" applyNumberFormat="1" applyFont="1" applyBorder="1" applyAlignment="1">
      <alignment horizontal="center" vertical="center"/>
    </xf>
    <xf numFmtId="4" fontId="15" fillId="0" borderId="14" xfId="3" applyNumberFormat="1" applyFont="1" applyBorder="1" applyAlignment="1">
      <alignment vertical="center"/>
    </xf>
    <xf numFmtId="49" fontId="15" fillId="0" borderId="16" xfId="9" applyNumberFormat="1" applyFont="1" applyBorder="1"/>
    <xf numFmtId="49" fontId="13" fillId="0" borderId="17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9" xfId="9" applyNumberFormat="1" applyFont="1" applyBorder="1"/>
    <xf numFmtId="49" fontId="14" fillId="0" borderId="1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49" fontId="15" fillId="0" borderId="10" xfId="3" applyNumberFormat="1" applyFont="1" applyBorder="1" applyAlignment="1">
      <alignment horizontal="center" vertical="center"/>
    </xf>
    <xf numFmtId="4" fontId="15" fillId="0" borderId="10" xfId="3" applyNumberFormat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5" fillId="0" borderId="22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0" fontId="1" fillId="3" borderId="0" xfId="3" applyFont="1" applyFill="1"/>
    <xf numFmtId="49" fontId="11" fillId="2" borderId="23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4" fontId="1" fillId="2" borderId="23" xfId="3" applyNumberFormat="1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left" vertical="center"/>
    </xf>
    <xf numFmtId="0" fontId="1" fillId="0" borderId="0" xfId="3" applyFont="1" applyAlignment="1">
      <alignment horizontal="center"/>
    </xf>
    <xf numFmtId="0" fontId="67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0" fontId="26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67" fillId="3" borderId="0" xfId="2" applyFill="1" applyAlignment="1">
      <alignment vertical="center"/>
    </xf>
    <xf numFmtId="164" fontId="17" fillId="3" borderId="0" xfId="2" applyNumberFormat="1" applyFont="1" applyFill="1" applyAlignment="1">
      <alignment vertical="center"/>
    </xf>
    <xf numFmtId="0" fontId="2" fillId="3" borderId="0" xfId="3" applyFill="1"/>
    <xf numFmtId="0" fontId="30" fillId="3" borderId="25" xfId="2" applyFont="1" applyFill="1" applyBorder="1" applyAlignment="1">
      <alignment vertical="center"/>
    </xf>
    <xf numFmtId="0" fontId="31" fillId="3" borderId="25" xfId="2" applyFont="1" applyFill="1" applyBorder="1" applyAlignment="1">
      <alignment vertical="center"/>
    </xf>
    <xf numFmtId="0" fontId="32" fillId="3" borderId="25" xfId="2" applyFont="1" applyFill="1" applyBorder="1" applyAlignment="1">
      <alignment vertical="center"/>
    </xf>
    <xf numFmtId="164" fontId="17" fillId="3" borderId="26" xfId="2" applyNumberFormat="1" applyFont="1" applyFill="1" applyBorder="1" applyAlignment="1">
      <alignment vertical="center"/>
    </xf>
    <xf numFmtId="0" fontId="26" fillId="3" borderId="0" xfId="2" applyFont="1" applyFill="1" applyAlignment="1">
      <alignment horizontal="justify" vertical="center"/>
    </xf>
    <xf numFmtId="164" fontId="33" fillId="3" borderId="0" xfId="2" applyNumberFormat="1" applyFont="1" applyFill="1" applyAlignment="1">
      <alignment vertical="center"/>
    </xf>
    <xf numFmtId="0" fontId="26" fillId="0" borderId="0" xfId="2" applyFont="1" applyAlignment="1">
      <alignment horizontal="justify" vertical="center"/>
    </xf>
    <xf numFmtId="164" fontId="17" fillId="3" borderId="0" xfId="2" applyNumberFormat="1" applyFont="1" applyFill="1" applyAlignment="1"/>
    <xf numFmtId="3" fontId="36" fillId="4" borderId="27" xfId="2" applyNumberFormat="1" applyFont="1" applyFill="1" applyBorder="1" applyAlignment="1">
      <alignment horizontal="center" vertical="center" wrapText="1"/>
    </xf>
    <xf numFmtId="3" fontId="36" fillId="4" borderId="28" xfId="2" applyNumberFormat="1" applyFont="1" applyFill="1" applyBorder="1" applyAlignment="1">
      <alignment horizontal="center"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164" fontId="18" fillId="3" borderId="31" xfId="2" applyNumberFormat="1" applyFont="1" applyFill="1" applyBorder="1" applyAlignment="1">
      <alignment vertical="center" wrapText="1"/>
    </xf>
    <xf numFmtId="164" fontId="18" fillId="3" borderId="32" xfId="2" applyNumberFormat="1" applyFont="1" applyFill="1" applyBorder="1" applyAlignment="1">
      <alignment vertical="center" wrapText="1"/>
    </xf>
    <xf numFmtId="164" fontId="34" fillId="4" borderId="27" xfId="2" applyNumberFormat="1" applyFont="1" applyFill="1" applyBorder="1" applyAlignment="1">
      <alignment vertical="center" wrapText="1"/>
    </xf>
    <xf numFmtId="164" fontId="34" fillId="4" borderId="28" xfId="2" applyNumberFormat="1" applyFont="1" applyFill="1" applyBorder="1" applyAlignment="1">
      <alignment vertical="center" wrapText="1"/>
    </xf>
    <xf numFmtId="0" fontId="38" fillId="0" borderId="26" xfId="2" applyFont="1" applyBorder="1" applyAlignment="1">
      <alignment horizontal="center" vertical="center"/>
    </xf>
    <xf numFmtId="0" fontId="18" fillId="0" borderId="9" xfId="2" applyFont="1" applyBorder="1" applyAlignment="1">
      <alignment vertical="center"/>
    </xf>
    <xf numFmtId="0" fontId="39" fillId="0" borderId="20" xfId="2" applyFont="1" applyBorder="1" applyAlignment="1">
      <alignment vertical="center" wrapText="1"/>
    </xf>
    <xf numFmtId="164" fontId="39" fillId="3" borderId="33" xfId="2" applyNumberFormat="1" applyFont="1" applyFill="1" applyBorder="1" applyAlignment="1">
      <alignment horizontal="right" vertical="center" wrapText="1"/>
    </xf>
    <xf numFmtId="164" fontId="39" fillId="3" borderId="34" xfId="2" applyNumberFormat="1" applyFont="1" applyFill="1" applyBorder="1" applyAlignment="1">
      <alignment horizontal="right" vertical="center" wrapText="1"/>
    </xf>
    <xf numFmtId="164" fontId="18" fillId="3" borderId="33" xfId="2" applyNumberFormat="1" applyFont="1" applyFill="1" applyBorder="1" applyAlignment="1">
      <alignment vertical="center" wrapText="1"/>
    </xf>
    <xf numFmtId="164" fontId="18" fillId="3" borderId="34" xfId="2" applyNumberFormat="1" applyFont="1" applyFill="1" applyBorder="1" applyAlignment="1">
      <alignment vertical="center" wrapText="1"/>
    </xf>
    <xf numFmtId="0" fontId="18" fillId="0" borderId="35" xfId="2" applyFont="1" applyBorder="1" applyAlignment="1">
      <alignment vertical="center"/>
    </xf>
    <xf numFmtId="0" fontId="39" fillId="0" borderId="15" xfId="2" applyFont="1" applyBorder="1" applyAlignment="1">
      <alignment vertical="center" wrapText="1"/>
    </xf>
    <xf numFmtId="164" fontId="39" fillId="0" borderId="36" xfId="2" applyNumberFormat="1" applyFont="1" applyBorder="1" applyAlignment="1">
      <alignment horizontal="right" vertical="center" wrapText="1"/>
    </xf>
    <xf numFmtId="164" fontId="39" fillId="0" borderId="37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8" xfId="2" applyNumberFormat="1" applyFont="1" applyFill="1" applyBorder="1" applyAlignment="1">
      <alignment vertical="center" wrapText="1"/>
    </xf>
    <xf numFmtId="164" fontId="18" fillId="3" borderId="39" xfId="2" applyNumberFormat="1" applyFont="1" applyFill="1" applyBorder="1" applyAlignment="1">
      <alignment vertical="center" wrapText="1"/>
    </xf>
    <xf numFmtId="164" fontId="18" fillId="3" borderId="40" xfId="2" applyNumberFormat="1" applyFont="1" applyFill="1" applyBorder="1" applyAlignment="1">
      <alignment vertical="center" wrapText="1"/>
    </xf>
    <xf numFmtId="164" fontId="18" fillId="3" borderId="41" xfId="2" applyNumberFormat="1" applyFont="1" applyFill="1" applyBorder="1" applyAlignment="1">
      <alignment vertical="center" wrapText="1"/>
    </xf>
    <xf numFmtId="164" fontId="34" fillId="4" borderId="27" xfId="2" applyNumberFormat="1" applyFont="1" applyFill="1" applyBorder="1" applyAlignment="1">
      <alignment vertical="center"/>
    </xf>
    <xf numFmtId="164" fontId="34" fillId="4" borderId="28" xfId="2" applyNumberFormat="1" applyFont="1" applyFill="1" applyBorder="1" applyAlignment="1">
      <alignment vertical="center"/>
    </xf>
    <xf numFmtId="164" fontId="44" fillId="0" borderId="0" xfId="2" applyNumberFormat="1" applyFont="1" applyAlignment="1">
      <alignment vertical="center"/>
    </xf>
    <xf numFmtId="0" fontId="2" fillId="0" borderId="0" xfId="3" applyAlignment="1">
      <alignment horizontal="right"/>
    </xf>
    <xf numFmtId="0" fontId="45" fillId="0" borderId="0" xfId="3" applyFont="1" applyAlignment="1">
      <alignment vertical="center"/>
    </xf>
    <xf numFmtId="0" fontId="46" fillId="0" borderId="0" xfId="3" applyFont="1" applyAlignment="1">
      <alignment vertical="center"/>
    </xf>
    <xf numFmtId="0" fontId="49" fillId="5" borderId="42" xfId="3" applyFont="1" applyFill="1" applyBorder="1" applyAlignment="1">
      <alignment vertical="center" wrapText="1"/>
    </xf>
    <xf numFmtId="0" fontId="49" fillId="5" borderId="43" xfId="3" applyFont="1" applyFill="1" applyBorder="1" applyAlignment="1">
      <alignment vertical="center" wrapText="1"/>
    </xf>
    <xf numFmtId="0" fontId="50" fillId="5" borderId="44" xfId="3" applyFont="1" applyFill="1" applyBorder="1" applyAlignment="1">
      <alignment vertical="center" wrapText="1"/>
    </xf>
    <xf numFmtId="0" fontId="51" fillId="5" borderId="43" xfId="3" applyFont="1" applyFill="1" applyBorder="1" applyAlignment="1">
      <alignment horizontal="right" vertical="center" wrapText="1"/>
    </xf>
    <xf numFmtId="0" fontId="49" fillId="5" borderId="43" xfId="3" applyFont="1" applyFill="1" applyBorder="1" applyAlignment="1">
      <alignment horizontal="right" vertical="center" wrapText="1"/>
    </xf>
    <xf numFmtId="0" fontId="49" fillId="5" borderId="45" xfId="3" applyFont="1" applyFill="1" applyBorder="1" applyAlignment="1">
      <alignment horizontal="right" vertical="center" wrapText="1"/>
    </xf>
    <xf numFmtId="0" fontId="52" fillId="0" borderId="46" xfId="3" applyFont="1" applyBorder="1" applyAlignment="1">
      <alignment horizontal="left" vertical="center" wrapText="1"/>
    </xf>
    <xf numFmtId="0" fontId="52" fillId="0" borderId="47" xfId="3" applyFont="1" applyBorder="1" applyAlignment="1">
      <alignment horizontal="center" vertical="center" wrapText="1"/>
    </xf>
    <xf numFmtId="0" fontId="52" fillId="0" borderId="0" xfId="3" applyFont="1" applyBorder="1" applyAlignment="1">
      <alignment vertical="center" wrapText="1"/>
    </xf>
    <xf numFmtId="164" fontId="55" fillId="0" borderId="47" xfId="3" applyNumberFormat="1" applyFont="1" applyBorder="1" applyAlignment="1">
      <alignment horizontal="right" vertical="center" wrapText="1"/>
    </xf>
    <xf numFmtId="164" fontId="55" fillId="3" borderId="48" xfId="3" applyNumberFormat="1" applyFont="1" applyFill="1" applyBorder="1" applyAlignment="1">
      <alignment horizontal="right" vertical="center" wrapText="1"/>
    </xf>
    <xf numFmtId="0" fontId="52" fillId="0" borderId="49" xfId="3" applyFont="1" applyBorder="1" applyAlignment="1">
      <alignment horizontal="left" vertical="center" wrapText="1"/>
    </xf>
    <xf numFmtId="0" fontId="52" fillId="0" borderId="50" xfId="3" applyFont="1" applyBorder="1" applyAlignment="1">
      <alignment horizontal="center" vertical="center" wrapText="1"/>
    </xf>
    <xf numFmtId="0" fontId="52" fillId="0" borderId="51" xfId="3" applyFont="1" applyBorder="1" applyAlignment="1">
      <alignment vertical="center" wrapText="1"/>
    </xf>
    <xf numFmtId="164" fontId="55" fillId="0" borderId="50" xfId="3" applyNumberFormat="1" applyFont="1" applyBorder="1" applyAlignment="1">
      <alignment horizontal="right" vertical="center" wrapText="1"/>
    </xf>
    <xf numFmtId="164" fontId="55" fillId="3" borderId="52" xfId="3" applyNumberFormat="1" applyFont="1" applyFill="1" applyBorder="1" applyAlignment="1">
      <alignment horizontal="right" vertical="center" wrapText="1"/>
    </xf>
    <xf numFmtId="164" fontId="56" fillId="5" borderId="43" xfId="3" applyNumberFormat="1" applyFont="1" applyFill="1" applyBorder="1" applyAlignment="1">
      <alignment horizontal="right" vertical="center" wrapText="1"/>
    </xf>
    <xf numFmtId="164" fontId="56" fillId="5" borderId="45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57" fillId="0" borderId="0" xfId="3" applyNumberFormat="1" applyFont="1"/>
    <xf numFmtId="0" fontId="59" fillId="0" borderId="53" xfId="3" applyFont="1" applyBorder="1" applyAlignment="1">
      <alignment horizontal="center" vertical="center"/>
    </xf>
    <xf numFmtId="0" fontId="49" fillId="5" borderId="54" xfId="3" applyFont="1" applyFill="1" applyBorder="1" applyAlignment="1">
      <alignment horizontal="center" vertical="center" wrapText="1"/>
    </xf>
    <xf numFmtId="0" fontId="61" fillId="5" borderId="55" xfId="3" applyFont="1" applyFill="1" applyBorder="1" applyAlignment="1">
      <alignment horizontal="center" vertical="center" wrapText="1"/>
    </xf>
    <xf numFmtId="0" fontId="50" fillId="5" borderId="56" xfId="3" applyFont="1" applyFill="1" applyBorder="1" applyAlignment="1">
      <alignment horizontal="center" vertical="center" wrapText="1"/>
    </xf>
    <xf numFmtId="0" fontId="49" fillId="3" borderId="57" xfId="3" applyFont="1" applyFill="1" applyBorder="1" applyAlignment="1">
      <alignment vertical="center" wrapText="1"/>
    </xf>
    <xf numFmtId="0" fontId="49" fillId="3" borderId="58" xfId="3" applyFont="1" applyFill="1" applyBorder="1" applyAlignment="1">
      <alignment vertical="center" wrapText="1"/>
    </xf>
    <xf numFmtId="0" fontId="49" fillId="3" borderId="58" xfId="3" applyFont="1" applyFill="1" applyBorder="1" applyAlignment="1">
      <alignment horizontal="right" vertical="center" wrapText="1"/>
    </xf>
    <xf numFmtId="0" fontId="50" fillId="3" borderId="59" xfId="3" applyFont="1" applyFill="1" applyBorder="1" applyAlignment="1">
      <alignment horizontal="right" vertical="center" wrapText="1"/>
    </xf>
    <xf numFmtId="0" fontId="50" fillId="3" borderId="60" xfId="3" applyFont="1" applyFill="1" applyBorder="1" applyAlignment="1">
      <alignment horizontal="right" vertical="center" wrapText="1"/>
    </xf>
    <xf numFmtId="0" fontId="50" fillId="3" borderId="61" xfId="3" applyFont="1" applyFill="1" applyBorder="1" applyAlignment="1">
      <alignment vertical="center"/>
    </xf>
    <xf numFmtId="166" fontId="49" fillId="3" borderId="57" xfId="3" applyNumberFormat="1" applyFont="1" applyFill="1" applyBorder="1" applyAlignment="1">
      <alignment horizontal="right" vertical="center"/>
    </xf>
    <xf numFmtId="166" fontId="49" fillId="3" borderId="62" xfId="3" applyNumberFormat="1" applyFont="1" applyFill="1" applyBorder="1" applyAlignment="1">
      <alignment horizontal="right" vertical="center"/>
    </xf>
    <xf numFmtId="166" fontId="49" fillId="3" borderId="58" xfId="3" applyNumberFormat="1" applyFont="1" applyFill="1" applyBorder="1" applyAlignment="1">
      <alignment horizontal="right" vertical="center"/>
    </xf>
    <xf numFmtId="166" fontId="49" fillId="6" borderId="60" xfId="3" applyNumberFormat="1" applyFont="1" applyFill="1" applyBorder="1" applyAlignment="1">
      <alignment horizontal="right" vertical="center"/>
    </xf>
    <xf numFmtId="166" fontId="49" fillId="3" borderId="63" xfId="3" applyNumberFormat="1" applyFont="1" applyFill="1" applyBorder="1" applyAlignment="1">
      <alignment horizontal="right" vertical="center"/>
    </xf>
    <xf numFmtId="0" fontId="50" fillId="3" borderId="60" xfId="3" applyFont="1" applyFill="1" applyBorder="1" applyAlignment="1">
      <alignment horizontal="left" vertical="center"/>
    </xf>
    <xf numFmtId="0" fontId="50" fillId="3" borderId="62" xfId="3" applyFont="1" applyFill="1" applyBorder="1" applyAlignment="1">
      <alignment horizontal="center" vertical="center"/>
    </xf>
    <xf numFmtId="49" fontId="49" fillId="3" borderId="64" xfId="3" applyNumberFormat="1" applyFont="1" applyFill="1" applyBorder="1" applyAlignment="1">
      <alignment vertical="center" wrapText="1"/>
    </xf>
    <xf numFmtId="0" fontId="49" fillId="3" borderId="65" xfId="3" applyFont="1" applyFill="1" applyBorder="1" applyAlignment="1">
      <alignment vertical="center" wrapText="1"/>
    </xf>
    <xf numFmtId="0" fontId="49" fillId="3" borderId="65" xfId="3" applyFont="1" applyFill="1" applyBorder="1" applyAlignment="1">
      <alignment horizontal="right" vertical="center" wrapText="1"/>
    </xf>
    <xf numFmtId="0" fontId="50" fillId="3" borderId="66" xfId="3" applyFont="1" applyFill="1" applyBorder="1" applyAlignment="1">
      <alignment horizontal="right" vertical="center" wrapText="1"/>
    </xf>
    <xf numFmtId="1" fontId="49" fillId="3" borderId="58" xfId="3" applyNumberFormat="1" applyFont="1" applyFill="1" applyBorder="1" applyAlignment="1">
      <alignment horizontal="right" vertical="center" wrapText="1"/>
    </xf>
    <xf numFmtId="166" fontId="49" fillId="3" borderId="64" xfId="3" applyNumberFormat="1" applyFont="1" applyFill="1" applyBorder="1" applyAlignment="1">
      <alignment horizontal="right" vertical="center"/>
    </xf>
    <xf numFmtId="166" fontId="49" fillId="3" borderId="67" xfId="3" applyNumberFormat="1" applyFont="1" applyFill="1" applyBorder="1" applyAlignment="1">
      <alignment horizontal="right" vertical="center"/>
    </xf>
    <xf numFmtId="166" fontId="49" fillId="3" borderId="65" xfId="3" applyNumberFormat="1" applyFont="1" applyFill="1" applyBorder="1" applyAlignment="1">
      <alignment horizontal="right" vertical="center"/>
    </xf>
    <xf numFmtId="166" fontId="49" fillId="3" borderId="68" xfId="3" applyNumberFormat="1" applyFont="1" applyFill="1" applyBorder="1" applyAlignment="1">
      <alignment horizontal="right" vertical="center"/>
    </xf>
    <xf numFmtId="1" fontId="49" fillId="3" borderId="65" xfId="3" applyNumberFormat="1" applyFont="1" applyFill="1" applyBorder="1" applyAlignment="1">
      <alignment horizontal="right" vertical="center" wrapText="1"/>
    </xf>
    <xf numFmtId="166" fontId="49" fillId="5" borderId="42" xfId="3" applyNumberFormat="1" applyFont="1" applyFill="1" applyBorder="1" applyAlignment="1">
      <alignment horizontal="right" vertical="center"/>
    </xf>
    <xf numFmtId="166" fontId="49" fillId="5" borderId="45" xfId="3" applyNumberFormat="1" applyFont="1" applyFill="1" applyBorder="1" applyAlignment="1">
      <alignment horizontal="right" vertical="center"/>
    </xf>
    <xf numFmtId="166" fontId="49" fillId="5" borderId="43" xfId="3" applyNumberFormat="1" applyFont="1" applyFill="1" applyBorder="1" applyAlignment="1">
      <alignment horizontal="right" vertical="center"/>
    </xf>
    <xf numFmtId="166" fontId="49" fillId="5" borderId="69" xfId="3" applyNumberFormat="1" applyFont="1" applyFill="1" applyBorder="1" applyAlignment="1">
      <alignment horizontal="right" vertical="center"/>
    </xf>
    <xf numFmtId="166" fontId="49" fillId="5" borderId="53" xfId="3" applyNumberFormat="1" applyFont="1" applyFill="1" applyBorder="1" applyAlignment="1">
      <alignment horizontal="right" vertical="center"/>
    </xf>
    <xf numFmtId="0" fontId="63" fillId="0" borderId="0" xfId="3" applyFont="1" applyAlignment="1">
      <alignment vertical="center"/>
    </xf>
    <xf numFmtId="166" fontId="64" fillId="0" borderId="0" xfId="3" applyNumberFormat="1" applyFont="1"/>
    <xf numFmtId="167" fontId="2" fillId="0" borderId="0" xfId="3" applyNumberFormat="1"/>
    <xf numFmtId="166" fontId="52" fillId="0" borderId="0" xfId="3" applyNumberFormat="1" applyFont="1" applyBorder="1" applyAlignment="1">
      <alignment horizontal="center"/>
    </xf>
    <xf numFmtId="0" fontId="52" fillId="0" borderId="0" xfId="3" applyFont="1" applyBorder="1" applyAlignment="1">
      <alignment horizontal="center"/>
    </xf>
    <xf numFmtId="0" fontId="3" fillId="0" borderId="70" xfId="3" applyFont="1" applyBorder="1" applyAlignment="1">
      <alignment vertical="center"/>
    </xf>
    <xf numFmtId="0" fontId="66" fillId="3" borderId="71" xfId="3" applyFont="1" applyFill="1" applyBorder="1" applyAlignment="1">
      <alignment horizontal="right" vertical="center" wrapText="1"/>
    </xf>
    <xf numFmtId="0" fontId="49" fillId="3" borderId="72" xfId="3" applyFont="1" applyFill="1" applyBorder="1" applyAlignment="1">
      <alignment horizontal="right" vertical="center" wrapText="1"/>
    </xf>
    <xf numFmtId="0" fontId="50" fillId="3" borderId="73" xfId="3" applyFont="1" applyFill="1" applyBorder="1" applyAlignment="1">
      <alignment horizontal="right" vertical="center" wrapText="1"/>
    </xf>
    <xf numFmtId="166" fontId="49" fillId="3" borderId="74" xfId="3" applyNumberFormat="1" applyFont="1" applyFill="1" applyBorder="1" applyAlignment="1">
      <alignment horizontal="right" vertical="center"/>
    </xf>
    <xf numFmtId="166" fontId="49" fillId="6" borderId="54" xfId="3" applyNumberFormat="1" applyFont="1" applyFill="1" applyBorder="1" applyAlignment="1">
      <alignment horizontal="right" vertical="center"/>
    </xf>
    <xf numFmtId="49" fontId="66" fillId="3" borderId="57" xfId="3" applyNumberFormat="1" applyFont="1" applyFill="1" applyBorder="1" applyAlignment="1">
      <alignment horizontal="right" vertical="center" wrapText="1"/>
    </xf>
    <xf numFmtId="0" fontId="66" fillId="3" borderId="58" xfId="3" applyFont="1" applyFill="1" applyBorder="1" applyAlignment="1">
      <alignment horizontal="right" vertical="center" wrapText="1"/>
    </xf>
    <xf numFmtId="166" fontId="49" fillId="6" borderId="61" xfId="3" applyNumberFormat="1" applyFont="1" applyFill="1" applyBorder="1" applyAlignment="1">
      <alignment horizontal="right" vertical="center"/>
    </xf>
    <xf numFmtId="0" fontId="66" fillId="3" borderId="65" xfId="3" applyFont="1" applyFill="1" applyBorder="1" applyAlignment="1">
      <alignment horizontal="right" vertical="center" wrapText="1"/>
    </xf>
    <xf numFmtId="3" fontId="49" fillId="3" borderId="65" xfId="3" applyNumberFormat="1" applyFont="1" applyFill="1" applyBorder="1" applyAlignment="1">
      <alignment horizontal="right" vertical="center" wrapText="1"/>
    </xf>
    <xf numFmtId="49" fontId="68" fillId="3" borderId="74" xfId="3" applyNumberFormat="1" applyFont="1" applyFill="1" applyBorder="1" applyAlignment="1">
      <alignment horizontal="right" vertical="center" wrapText="1"/>
    </xf>
    <xf numFmtId="49" fontId="68" fillId="3" borderId="57" xfId="3" applyNumberFormat="1" applyFont="1" applyFill="1" applyBorder="1" applyAlignment="1">
      <alignment horizontal="right" vertical="center" wrapText="1"/>
    </xf>
    <xf numFmtId="166" fontId="69" fillId="0" borderId="0" xfId="3" applyNumberFormat="1" applyFont="1"/>
    <xf numFmtId="0" fontId="72" fillId="7" borderId="0" xfId="2" applyFont="1" applyFill="1" applyAlignment="1">
      <alignment vertical="center"/>
    </xf>
    <xf numFmtId="164" fontId="17" fillId="7" borderId="0" xfId="2" applyNumberFormat="1" applyFont="1" applyFill="1" applyAlignment="1">
      <alignment vertical="center"/>
    </xf>
    <xf numFmtId="49" fontId="73" fillId="0" borderId="0" xfId="0" applyNumberFormat="1" applyFont="1" applyFill="1" applyBorder="1" applyAlignment="1">
      <alignment vertical="center"/>
    </xf>
    <xf numFmtId="49" fontId="74" fillId="0" borderId="0" xfId="0" applyNumberFormat="1" applyFont="1" applyAlignment="1">
      <alignment horizontal="center" vertical="center"/>
    </xf>
    <xf numFmtId="49" fontId="75" fillId="0" borderId="0" xfId="3" applyNumberFormat="1" applyFont="1" applyAlignment="1">
      <alignment horizontal="center" vertical="center"/>
    </xf>
    <xf numFmtId="49" fontId="76" fillId="0" borderId="0" xfId="3" applyNumberFormat="1" applyFont="1" applyAlignment="1">
      <alignment horizontal="center" vertical="center"/>
    </xf>
    <xf numFmtId="4" fontId="76" fillId="0" borderId="0" xfId="3" applyNumberFormat="1" applyFont="1" applyAlignment="1">
      <alignment vertical="center"/>
    </xf>
    <xf numFmtId="0" fontId="76" fillId="0" borderId="0" xfId="3" applyFont="1" applyAlignment="1">
      <alignment vertical="center"/>
    </xf>
    <xf numFmtId="49" fontId="77" fillId="8" borderId="75" xfId="0" applyNumberFormat="1" applyFont="1" applyFill="1" applyBorder="1" applyAlignment="1">
      <alignment horizontal="center" vertical="center"/>
    </xf>
    <xf numFmtId="49" fontId="77" fillId="8" borderId="76" xfId="0" applyNumberFormat="1" applyFont="1" applyFill="1" applyBorder="1" applyAlignment="1">
      <alignment horizontal="center" vertical="center"/>
    </xf>
    <xf numFmtId="49" fontId="78" fillId="8" borderId="76" xfId="0" applyNumberFormat="1" applyFont="1" applyFill="1" applyBorder="1" applyAlignment="1">
      <alignment horizontal="center" vertical="center"/>
    </xf>
    <xf numFmtId="49" fontId="79" fillId="8" borderId="76" xfId="3" applyNumberFormat="1" applyFont="1" applyFill="1" applyBorder="1" applyAlignment="1">
      <alignment horizontal="center" vertical="center"/>
    </xf>
    <xf numFmtId="4" fontId="79" fillId="8" borderId="76" xfId="3" applyNumberFormat="1" applyFont="1" applyFill="1" applyBorder="1" applyAlignment="1">
      <alignment horizontal="center" vertical="center"/>
    </xf>
    <xf numFmtId="0" fontId="79" fillId="8" borderId="77" xfId="3" applyFont="1" applyFill="1" applyBorder="1" applyAlignment="1">
      <alignment vertical="center"/>
    </xf>
    <xf numFmtId="49" fontId="80" fillId="9" borderId="78" xfId="0" applyNumberFormat="1" applyFont="1" applyFill="1" applyBorder="1" applyAlignment="1">
      <alignment horizontal="center" vertical="center"/>
    </xf>
    <xf numFmtId="49" fontId="81" fillId="9" borderId="78" xfId="0" applyNumberFormat="1" applyFont="1" applyFill="1" applyBorder="1" applyAlignment="1">
      <alignment horizontal="center" vertical="center"/>
    </xf>
    <xf numFmtId="49" fontId="82" fillId="9" borderId="78" xfId="3" applyNumberFormat="1" applyFont="1" applyFill="1" applyBorder="1" applyAlignment="1">
      <alignment horizontal="center" vertical="center"/>
    </xf>
    <xf numFmtId="4" fontId="82" fillId="9" borderId="78" xfId="3" applyNumberFormat="1" applyFont="1" applyFill="1" applyBorder="1" applyAlignment="1">
      <alignment vertical="center"/>
    </xf>
    <xf numFmtId="0" fontId="82" fillId="9" borderId="79" xfId="3" applyFont="1" applyFill="1" applyBorder="1" applyAlignment="1">
      <alignment vertical="center"/>
    </xf>
    <xf numFmtId="0" fontId="50" fillId="3" borderId="55" xfId="3" applyFont="1" applyFill="1" applyBorder="1" applyAlignment="1">
      <alignment horizontal="right" vertical="center" wrapText="1"/>
    </xf>
    <xf numFmtId="0" fontId="65" fillId="3" borderId="65" xfId="3" applyFont="1" applyFill="1" applyBorder="1" applyAlignment="1">
      <alignment horizontal="right" vertical="center" wrapText="1"/>
    </xf>
    <xf numFmtId="166" fontId="49" fillId="7" borderId="80" xfId="3" applyNumberFormat="1" applyFont="1" applyFill="1" applyBorder="1" applyAlignment="1">
      <alignment horizontal="right" vertical="center"/>
    </xf>
    <xf numFmtId="166" fontId="49" fillId="7" borderId="63" xfId="3" applyNumberFormat="1" applyFont="1" applyFill="1" applyBorder="1" applyAlignment="1">
      <alignment horizontal="right" vertical="center"/>
    </xf>
    <xf numFmtId="166" fontId="49" fillId="7" borderId="68" xfId="3" applyNumberFormat="1" applyFont="1" applyFill="1" applyBorder="1" applyAlignment="1">
      <alignment horizontal="right" vertical="center"/>
    </xf>
    <xf numFmtId="49" fontId="11" fillId="2" borderId="81" xfId="1" applyNumberFormat="1" applyFont="1" applyFill="1" applyBorder="1" applyAlignment="1">
      <alignment horizontal="center" vertical="center"/>
    </xf>
    <xf numFmtId="49" fontId="66" fillId="3" borderId="64" xfId="3" applyNumberFormat="1" applyFont="1" applyFill="1" applyBorder="1" applyAlignment="1">
      <alignment horizontal="right" vertical="center" wrapText="1"/>
    </xf>
    <xf numFmtId="0" fontId="50" fillId="3" borderId="82" xfId="3" applyFont="1" applyFill="1" applyBorder="1" applyAlignment="1">
      <alignment vertical="center"/>
    </xf>
    <xf numFmtId="166" fontId="49" fillId="6" borderId="66" xfId="3" applyNumberFormat="1" applyFont="1" applyFill="1" applyBorder="1" applyAlignment="1">
      <alignment horizontal="right" vertical="center"/>
    </xf>
    <xf numFmtId="3" fontId="49" fillId="3" borderId="58" xfId="3" applyNumberFormat="1" applyFont="1" applyFill="1" applyBorder="1" applyAlignment="1">
      <alignment horizontal="right" vertical="center" wrapText="1"/>
    </xf>
    <xf numFmtId="49" fontId="83" fillId="9" borderId="0" xfId="0" applyNumberFormat="1" applyFont="1" applyFill="1" applyBorder="1" applyAlignment="1">
      <alignment vertical="center"/>
    </xf>
    <xf numFmtId="49" fontId="84" fillId="9" borderId="0" xfId="0" applyNumberFormat="1" applyFont="1" applyFill="1" applyAlignment="1">
      <alignment horizontal="center" vertical="center"/>
    </xf>
    <xf numFmtId="49" fontId="84" fillId="9" borderId="0" xfId="3" applyNumberFormat="1" applyFont="1" applyFill="1" applyAlignment="1">
      <alignment horizontal="center" vertical="center"/>
    </xf>
    <xf numFmtId="4" fontId="84" fillId="9" borderId="0" xfId="3" applyNumberFormat="1" applyFont="1" applyFill="1" applyAlignment="1">
      <alignment vertical="center"/>
    </xf>
    <xf numFmtId="0" fontId="84" fillId="9" borderId="0" xfId="3" applyFont="1" applyFill="1" applyAlignment="1">
      <alignment vertical="center"/>
    </xf>
    <xf numFmtId="49" fontId="85" fillId="9" borderId="83" xfId="0" applyNumberFormat="1" applyFont="1" applyFill="1" applyBorder="1" applyAlignment="1">
      <alignment horizontal="center" vertical="center"/>
    </xf>
    <xf numFmtId="49" fontId="85" fillId="9" borderId="84" xfId="0" applyNumberFormat="1" applyFont="1" applyFill="1" applyBorder="1" applyAlignment="1">
      <alignment horizontal="center" vertical="center"/>
    </xf>
    <xf numFmtId="49" fontId="80" fillId="9" borderId="84" xfId="0" applyNumberFormat="1" applyFont="1" applyFill="1" applyBorder="1" applyAlignment="1">
      <alignment horizontal="center" vertical="center"/>
    </xf>
    <xf numFmtId="49" fontId="81" fillId="9" borderId="84" xfId="0" applyNumberFormat="1" applyFont="1" applyFill="1" applyBorder="1" applyAlignment="1">
      <alignment horizontal="center" vertical="center"/>
    </xf>
    <xf numFmtId="49" fontId="82" fillId="9" borderId="84" xfId="3" applyNumberFormat="1" applyFont="1" applyFill="1" applyBorder="1" applyAlignment="1">
      <alignment horizontal="center" vertical="center"/>
    </xf>
    <xf numFmtId="49" fontId="82" fillId="9" borderId="85" xfId="3" applyNumberFormat="1" applyFont="1" applyFill="1" applyBorder="1" applyAlignment="1">
      <alignment horizontal="center" vertical="center"/>
    </xf>
    <xf numFmtId="4" fontId="82" fillId="9" borderId="85" xfId="3" applyNumberFormat="1" applyFont="1" applyFill="1" applyBorder="1" applyAlignment="1">
      <alignment vertical="center"/>
    </xf>
    <xf numFmtId="4" fontId="86" fillId="8" borderId="76" xfId="3" applyNumberFormat="1" applyFont="1" applyFill="1" applyBorder="1" applyAlignment="1">
      <alignment vertical="center"/>
    </xf>
    <xf numFmtId="0" fontId="86" fillId="8" borderId="77" xfId="3" applyFont="1" applyFill="1" applyBorder="1" applyAlignment="1">
      <alignment vertical="center"/>
    </xf>
    <xf numFmtId="0" fontId="15" fillId="9" borderId="24" xfId="3" applyFont="1" applyFill="1" applyBorder="1" applyAlignment="1">
      <alignment vertical="center"/>
    </xf>
    <xf numFmtId="49" fontId="66" fillId="3" borderId="46" xfId="3" applyNumberFormat="1" applyFont="1" applyFill="1" applyBorder="1" applyAlignment="1">
      <alignment horizontal="right" vertical="center" wrapText="1"/>
    </xf>
    <xf numFmtId="0" fontId="49" fillId="3" borderId="47" xfId="3" applyFont="1" applyFill="1" applyBorder="1" applyAlignment="1">
      <alignment horizontal="right" vertical="center" wrapText="1"/>
    </xf>
    <xf numFmtId="166" fontId="49" fillId="3" borderId="46" xfId="3" applyNumberFormat="1" applyFont="1" applyFill="1" applyBorder="1" applyAlignment="1">
      <alignment horizontal="right" vertical="center"/>
    </xf>
    <xf numFmtId="166" fontId="49" fillId="3" borderId="48" xfId="3" applyNumberFormat="1" applyFont="1" applyFill="1" applyBorder="1" applyAlignment="1">
      <alignment horizontal="right" vertical="center"/>
    </xf>
    <xf numFmtId="166" fontId="49" fillId="3" borderId="47" xfId="3" applyNumberFormat="1" applyFont="1" applyFill="1" applyBorder="1" applyAlignment="1">
      <alignment horizontal="right" vertical="center"/>
    </xf>
    <xf numFmtId="166" fontId="49" fillId="6" borderId="55" xfId="3" applyNumberFormat="1" applyFont="1" applyFill="1" applyBorder="1" applyAlignment="1">
      <alignment horizontal="right" vertical="center"/>
    </xf>
    <xf numFmtId="49" fontId="66" fillId="3" borderId="49" xfId="3" applyNumberFormat="1" applyFont="1" applyFill="1" applyBorder="1" applyAlignment="1">
      <alignment horizontal="right" vertical="center" wrapText="1"/>
    </xf>
    <xf numFmtId="0" fontId="49" fillId="3" borderId="50" xfId="3" applyFont="1" applyFill="1" applyBorder="1" applyAlignment="1">
      <alignment horizontal="right" vertical="center" wrapText="1"/>
    </xf>
    <xf numFmtId="0" fontId="50" fillId="3" borderId="86" xfId="3" applyFont="1" applyFill="1" applyBorder="1" applyAlignment="1">
      <alignment horizontal="right" vertical="center" wrapText="1"/>
    </xf>
    <xf numFmtId="3" fontId="49" fillId="3" borderId="50" xfId="3" applyNumberFormat="1" applyFont="1" applyFill="1" applyBorder="1" applyAlignment="1">
      <alignment horizontal="right" vertical="center" wrapText="1"/>
    </xf>
    <xf numFmtId="166" fontId="49" fillId="3" borderId="49" xfId="3" applyNumberFormat="1" applyFont="1" applyFill="1" applyBorder="1" applyAlignment="1">
      <alignment horizontal="right" vertical="center"/>
    </xf>
    <xf numFmtId="166" fontId="49" fillId="3" borderId="52" xfId="3" applyNumberFormat="1" applyFont="1" applyFill="1" applyBorder="1" applyAlignment="1">
      <alignment horizontal="right" vertical="center"/>
    </xf>
    <xf numFmtId="166" fontId="49" fillId="3" borderId="50" xfId="3" applyNumberFormat="1" applyFont="1" applyFill="1" applyBorder="1" applyAlignment="1">
      <alignment horizontal="right" vertical="center"/>
    </xf>
    <xf numFmtId="166" fontId="49" fillId="6" borderId="86" xfId="3" applyNumberFormat="1" applyFont="1" applyFill="1" applyBorder="1" applyAlignment="1">
      <alignment horizontal="right" vertical="center"/>
    </xf>
    <xf numFmtId="49" fontId="66" fillId="3" borderId="87" xfId="3" applyNumberFormat="1" applyFont="1" applyFill="1" applyBorder="1" applyAlignment="1">
      <alignment horizontal="right" vertical="center" wrapText="1"/>
    </xf>
    <xf numFmtId="3" fontId="49" fillId="3" borderId="72" xfId="3" applyNumberFormat="1" applyFont="1" applyFill="1" applyBorder="1" applyAlignment="1">
      <alignment horizontal="right" vertical="center" wrapText="1"/>
    </xf>
    <xf numFmtId="166" fontId="49" fillId="3" borderId="87" xfId="3" applyNumberFormat="1" applyFont="1" applyFill="1" applyBorder="1" applyAlignment="1">
      <alignment horizontal="right" vertical="center"/>
    </xf>
    <xf numFmtId="166" fontId="49" fillId="3" borderId="88" xfId="3" applyNumberFormat="1" applyFont="1" applyFill="1" applyBorder="1" applyAlignment="1">
      <alignment horizontal="right" vertical="center"/>
    </xf>
    <xf numFmtId="166" fontId="49" fillId="3" borderId="72" xfId="3" applyNumberFormat="1" applyFont="1" applyFill="1" applyBorder="1" applyAlignment="1">
      <alignment horizontal="right" vertical="center"/>
    </xf>
    <xf numFmtId="166" fontId="49" fillId="6" borderId="73" xfId="3" applyNumberFormat="1" applyFont="1" applyFill="1" applyBorder="1" applyAlignment="1">
      <alignment horizontal="right" vertical="center"/>
    </xf>
    <xf numFmtId="49" fontId="80" fillId="9" borderId="89" xfId="0" applyNumberFormat="1" applyFont="1" applyFill="1" applyBorder="1" applyAlignment="1">
      <alignment horizontal="center" vertical="center"/>
    </xf>
    <xf numFmtId="49" fontId="13" fillId="3" borderId="81" xfId="1" applyNumberFormat="1" applyFont="1" applyFill="1" applyBorder="1" applyAlignment="1">
      <alignment horizontal="center" vertical="center"/>
    </xf>
    <xf numFmtId="49" fontId="13" fillId="3" borderId="23" xfId="1" applyNumberFormat="1" applyFont="1" applyFill="1" applyBorder="1" applyAlignment="1">
      <alignment horizontal="center" vertical="center"/>
    </xf>
    <xf numFmtId="49" fontId="14" fillId="3" borderId="23" xfId="1" applyNumberFormat="1" applyFont="1" applyFill="1" applyBorder="1" applyAlignment="1">
      <alignment horizontal="center" vertical="center"/>
    </xf>
    <xf numFmtId="49" fontId="4" fillId="3" borderId="23" xfId="1" applyNumberFormat="1" applyFont="1" applyFill="1" applyBorder="1" applyAlignment="1">
      <alignment horizontal="center" vertical="center"/>
    </xf>
    <xf numFmtId="49" fontId="15" fillId="3" borderId="23" xfId="3" applyNumberFormat="1" applyFont="1" applyFill="1" applyBorder="1" applyAlignment="1">
      <alignment horizontal="center" vertical="center"/>
    </xf>
    <xf numFmtId="4" fontId="15" fillId="3" borderId="23" xfId="3" applyNumberFormat="1" applyFont="1" applyFill="1" applyBorder="1" applyAlignment="1">
      <alignment vertical="center"/>
    </xf>
    <xf numFmtId="0" fontId="1" fillId="2" borderId="3" xfId="3" applyFont="1" applyFill="1" applyBorder="1" applyAlignment="1">
      <alignment horizontal="left" vertical="center"/>
    </xf>
    <xf numFmtId="166" fontId="49" fillId="7" borderId="90" xfId="3" applyNumberFormat="1" applyFont="1" applyFill="1" applyBorder="1" applyAlignment="1">
      <alignment horizontal="right" vertical="center"/>
    </xf>
    <xf numFmtId="166" fontId="49" fillId="7" borderId="62" xfId="3" applyNumberFormat="1" applyFont="1" applyFill="1" applyBorder="1" applyAlignment="1">
      <alignment horizontal="right" vertical="center"/>
    </xf>
    <xf numFmtId="166" fontId="49" fillId="7" borderId="67" xfId="3" applyNumberFormat="1" applyFont="1" applyFill="1" applyBorder="1" applyAlignment="1">
      <alignment horizontal="right" vertical="center"/>
    </xf>
    <xf numFmtId="166" fontId="49" fillId="7" borderId="71" xfId="3" applyNumberFormat="1" applyFont="1" applyFill="1" applyBorder="1" applyAlignment="1">
      <alignment horizontal="right" vertical="center"/>
    </xf>
    <xf numFmtId="166" fontId="49" fillId="7" borderId="58" xfId="3" applyNumberFormat="1" applyFont="1" applyFill="1" applyBorder="1" applyAlignment="1">
      <alignment horizontal="right" vertical="center"/>
    </xf>
    <xf numFmtId="166" fontId="49" fillId="7" borderId="65" xfId="3" applyNumberFormat="1" applyFont="1" applyFill="1" applyBorder="1" applyAlignment="1">
      <alignment horizontal="right" vertical="center"/>
    </xf>
    <xf numFmtId="4" fontId="15" fillId="7" borderId="23" xfId="3" applyNumberFormat="1" applyFont="1" applyFill="1" applyBorder="1" applyAlignment="1">
      <alignment vertical="center"/>
    </xf>
    <xf numFmtId="0" fontId="9" fillId="9" borderId="0" xfId="3" applyFont="1" applyFill="1"/>
    <xf numFmtId="49" fontId="81" fillId="9" borderId="89" xfId="3" applyNumberFormat="1" applyFont="1" applyFill="1" applyBorder="1" applyAlignment="1">
      <alignment horizontal="center" vertical="center"/>
    </xf>
    <xf numFmtId="49" fontId="82" fillId="9" borderId="89" xfId="3" applyNumberFormat="1" applyFont="1" applyFill="1" applyBorder="1" applyAlignment="1">
      <alignment horizontal="center" vertical="center"/>
    </xf>
    <xf numFmtId="4" fontId="82" fillId="9" borderId="89" xfId="3" applyNumberFormat="1" applyFont="1" applyFill="1" applyBorder="1" applyAlignment="1">
      <alignment vertical="center"/>
    </xf>
    <xf numFmtId="0" fontId="82" fillId="9" borderId="91" xfId="3" applyFont="1" applyFill="1" applyBorder="1" applyAlignment="1">
      <alignment vertical="center"/>
    </xf>
    <xf numFmtId="166" fontId="49" fillId="7" borderId="92" xfId="3" applyNumberFormat="1" applyFont="1" applyFill="1" applyBorder="1" applyAlignment="1">
      <alignment horizontal="right" vertical="center"/>
    </xf>
    <xf numFmtId="0" fontId="50" fillId="3" borderId="93" xfId="3" applyFont="1" applyFill="1" applyBorder="1" applyAlignment="1">
      <alignment vertical="center"/>
    </xf>
    <xf numFmtId="166" fontId="49" fillId="7" borderId="94" xfId="3" applyNumberFormat="1" applyFont="1" applyFill="1" applyBorder="1" applyAlignment="1">
      <alignment horizontal="right" vertical="center"/>
    </xf>
    <xf numFmtId="49" fontId="85" fillId="9" borderId="95" xfId="0" applyNumberFormat="1" applyFont="1" applyFill="1" applyBorder="1" applyAlignment="1">
      <alignment horizontal="center" vertical="center"/>
    </xf>
    <xf numFmtId="49" fontId="85" fillId="9" borderId="89" xfId="0" applyNumberFormat="1" applyFont="1" applyFill="1" applyBorder="1" applyAlignment="1">
      <alignment horizontal="center" vertical="center"/>
    </xf>
    <xf numFmtId="49" fontId="81" fillId="9" borderId="89" xfId="0" applyNumberFormat="1" applyFont="1" applyFill="1" applyBorder="1" applyAlignment="1">
      <alignment horizontal="center" vertical="center"/>
    </xf>
    <xf numFmtId="0" fontId="82" fillId="9" borderId="96" xfId="3" applyFont="1" applyFill="1" applyBorder="1" applyAlignment="1">
      <alignment vertical="center"/>
    </xf>
    <xf numFmtId="0" fontId="55" fillId="0" borderId="48" xfId="3" applyFont="1" applyBorder="1" applyAlignment="1">
      <alignment horizontal="left" vertical="center"/>
    </xf>
    <xf numFmtId="0" fontId="55" fillId="0" borderId="0" xfId="3" applyFont="1" applyBorder="1" applyAlignment="1">
      <alignment horizontal="left" vertical="center"/>
    </xf>
    <xf numFmtId="49" fontId="12" fillId="2" borderId="27" xfId="1" applyNumberFormat="1" applyFont="1" applyFill="1" applyBorder="1" applyAlignment="1">
      <alignment horizontal="left" vertical="center"/>
    </xf>
    <xf numFmtId="49" fontId="12" fillId="2" borderId="97" xfId="1" applyNumberFormat="1" applyFont="1" applyFill="1" applyBorder="1" applyAlignment="1">
      <alignment horizontal="left" vertical="center"/>
    </xf>
    <xf numFmtId="49" fontId="12" fillId="2" borderId="98" xfId="1" applyNumberFormat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49" fontId="78" fillId="8" borderId="99" xfId="0" applyNumberFormat="1" applyFont="1" applyFill="1" applyBorder="1" applyAlignment="1">
      <alignment horizontal="left" vertical="center"/>
    </xf>
    <xf numFmtId="49" fontId="78" fillId="8" borderId="100" xfId="0" applyNumberFormat="1" applyFont="1" applyFill="1" applyBorder="1" applyAlignment="1">
      <alignment horizontal="left" vertical="center"/>
    </xf>
    <xf numFmtId="49" fontId="78" fillId="8" borderId="101" xfId="0" applyNumberFormat="1" applyFont="1" applyFill="1" applyBorder="1" applyAlignment="1">
      <alignment horizontal="left" vertical="center"/>
    </xf>
    <xf numFmtId="0" fontId="23" fillId="0" borderId="0" xfId="2" applyFont="1" applyBorder="1" applyAlignment="1">
      <alignment horizontal="justify" vertical="center"/>
    </xf>
    <xf numFmtId="0" fontId="18" fillId="0" borderId="26" xfId="2" applyFont="1" applyBorder="1" applyAlignment="1">
      <alignment horizontal="left" vertical="center"/>
    </xf>
    <xf numFmtId="0" fontId="18" fillId="0" borderId="102" xfId="2" applyFont="1" applyBorder="1" applyAlignment="1">
      <alignment horizontal="left" vertical="center"/>
    </xf>
    <xf numFmtId="0" fontId="37" fillId="4" borderId="27" xfId="2" applyFont="1" applyFill="1" applyBorder="1" applyAlignment="1">
      <alignment horizontal="left" vertical="center" wrapText="1"/>
    </xf>
    <xf numFmtId="0" fontId="37" fillId="3" borderId="38" xfId="2" applyFont="1" applyFill="1" applyBorder="1" applyAlignment="1">
      <alignment horizontal="left" vertical="center"/>
    </xf>
    <xf numFmtId="0" fontId="37" fillId="3" borderId="40" xfId="2" applyFont="1" applyFill="1" applyBorder="1" applyAlignment="1">
      <alignment horizontal="left" vertical="center"/>
    </xf>
    <xf numFmtId="0" fontId="26" fillId="3" borderId="26" xfId="2" applyFont="1" applyFill="1" applyBorder="1" applyAlignment="1">
      <alignment horizontal="justify" vertical="center"/>
    </xf>
    <xf numFmtId="0" fontId="26" fillId="0" borderId="0" xfId="2" applyFont="1" applyBorder="1" applyAlignment="1">
      <alignment horizontal="justify"/>
    </xf>
    <xf numFmtId="164" fontId="18" fillId="0" borderId="0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horizontal="justify" vertical="center"/>
    </xf>
    <xf numFmtId="0" fontId="26" fillId="3" borderId="0" xfId="2" applyFont="1" applyFill="1" applyBorder="1" applyAlignment="1">
      <alignment horizontal="justify" vertical="center"/>
    </xf>
    <xf numFmtId="0" fontId="26" fillId="0" borderId="26" xfId="2" applyFont="1" applyBorder="1" applyAlignment="1">
      <alignment horizontal="justify" vertical="center"/>
    </xf>
    <xf numFmtId="0" fontId="23" fillId="3" borderId="0" xfId="2" applyFont="1" applyFill="1" applyBorder="1" applyAlignment="1">
      <alignment horizontal="justify" vertical="center"/>
    </xf>
    <xf numFmtId="0" fontId="43" fillId="0" borderId="0" xfId="2" applyFont="1" applyBorder="1" applyAlignment="1">
      <alignment horizontal="left" vertical="center"/>
    </xf>
    <xf numFmtId="0" fontId="34" fillId="4" borderId="27" xfId="2" applyFont="1" applyFill="1" applyBorder="1" applyAlignment="1">
      <alignment horizontal="left" vertical="center" wrapText="1"/>
    </xf>
    <xf numFmtId="0" fontId="37" fillId="3" borderId="29" xfId="2" applyFont="1" applyFill="1" applyBorder="1" applyAlignment="1">
      <alignment horizontal="left" vertical="center" wrapText="1"/>
    </xf>
    <xf numFmtId="0" fontId="37" fillId="3" borderId="31" xfId="2" applyFont="1" applyFill="1" applyBorder="1" applyAlignment="1">
      <alignment horizontal="left" vertical="center" wrapText="1"/>
    </xf>
    <xf numFmtId="0" fontId="37" fillId="4" borderId="27" xfId="2" applyFont="1" applyFill="1" applyBorder="1" applyAlignment="1">
      <alignment horizontal="left" vertical="center"/>
    </xf>
    <xf numFmtId="0" fontId="50" fillId="3" borderId="103" xfId="3" applyFont="1" applyFill="1" applyBorder="1" applyAlignment="1">
      <alignment horizontal="right" vertical="center" wrapText="1"/>
    </xf>
    <xf numFmtId="0" fontId="55" fillId="0" borderId="90" xfId="3" applyFont="1" applyBorder="1" applyAlignment="1">
      <alignment horizontal="left" vertical="center"/>
    </xf>
    <xf numFmtId="166" fontId="53" fillId="0" borderId="53" xfId="3" applyNumberFormat="1" applyFont="1" applyBorder="1" applyAlignment="1">
      <alignment horizontal="center" vertical="center"/>
    </xf>
    <xf numFmtId="0" fontId="47" fillId="0" borderId="0" xfId="3" applyFont="1" applyBorder="1" applyAlignment="1">
      <alignment horizontal="right" vertical="center"/>
    </xf>
    <xf numFmtId="0" fontId="48" fillId="0" borderId="0" xfId="3" applyFont="1" applyBorder="1" applyAlignment="1">
      <alignment horizontal="left" vertical="center"/>
    </xf>
    <xf numFmtId="0" fontId="49" fillId="5" borderId="104" xfId="3" applyFont="1" applyFill="1" applyBorder="1" applyAlignment="1">
      <alignment horizontal="center" vertical="center" wrapText="1"/>
    </xf>
    <xf numFmtId="0" fontId="51" fillId="5" borderId="43" xfId="3" applyFont="1" applyFill="1" applyBorder="1" applyAlignment="1">
      <alignment horizontal="center" vertical="center" wrapText="1"/>
    </xf>
    <xf numFmtId="0" fontId="53" fillId="0" borderId="105" xfId="3" applyFont="1" applyBorder="1" applyAlignment="1">
      <alignment horizontal="center" vertical="center" wrapText="1"/>
    </xf>
    <xf numFmtId="0" fontId="54" fillId="0" borderId="106" xfId="3" applyFont="1" applyBorder="1" applyAlignment="1">
      <alignment horizontal="left" vertical="center" wrapText="1"/>
    </xf>
    <xf numFmtId="0" fontId="53" fillId="0" borderId="103" xfId="3" applyFont="1" applyBorder="1" applyAlignment="1">
      <alignment horizontal="center" vertical="center" wrapText="1"/>
    </xf>
    <xf numFmtId="0" fontId="54" fillId="0" borderId="50" xfId="3" applyFont="1" applyBorder="1" applyAlignment="1">
      <alignment horizontal="left" vertical="center" wrapText="1"/>
    </xf>
    <xf numFmtId="0" fontId="53" fillId="5" borderId="42" xfId="3" applyFont="1" applyFill="1" applyBorder="1" applyAlignment="1">
      <alignment horizontal="left" vertical="center" wrapText="1"/>
    </xf>
    <xf numFmtId="0" fontId="58" fillId="0" borderId="107" xfId="3" applyFont="1" applyBorder="1" applyAlignment="1">
      <alignment vertical="center"/>
    </xf>
    <xf numFmtId="0" fontId="59" fillId="0" borderId="108" xfId="3" applyFont="1" applyBorder="1" applyAlignment="1">
      <alignment horizontal="center" vertical="center"/>
    </xf>
    <xf numFmtId="0" fontId="49" fillId="5" borderId="42" xfId="3" applyFont="1" applyFill="1" applyBorder="1" applyAlignment="1">
      <alignment horizontal="left" vertical="center" wrapText="1"/>
    </xf>
    <xf numFmtId="0" fontId="49" fillId="5" borderId="104" xfId="3" applyFont="1" applyFill="1" applyBorder="1" applyAlignment="1">
      <alignment horizontal="center" vertical="center" textRotation="94" wrapText="1"/>
    </xf>
    <xf numFmtId="0" fontId="49" fillId="5" borderId="104" xfId="3" applyFont="1" applyFill="1" applyBorder="1" applyAlignment="1">
      <alignment horizontal="center" vertical="center" textRotation="90" wrapText="1"/>
    </xf>
    <xf numFmtId="0" fontId="60" fillId="5" borderId="104" xfId="3" applyFont="1" applyFill="1" applyBorder="1" applyAlignment="1">
      <alignment horizontal="center" vertical="center" wrapText="1"/>
    </xf>
    <xf numFmtId="0" fontId="60" fillId="5" borderId="109" xfId="3" applyFont="1" applyFill="1" applyBorder="1" applyAlignment="1">
      <alignment horizontal="center" vertical="center" wrapText="1"/>
    </xf>
    <xf numFmtId="0" fontId="50" fillId="5" borderId="80" xfId="3" applyFont="1" applyFill="1" applyBorder="1" applyAlignment="1">
      <alignment horizontal="center" vertical="center" wrapText="1"/>
    </xf>
    <xf numFmtId="0" fontId="50" fillId="5" borderId="43" xfId="3" applyFont="1" applyFill="1" applyBorder="1" applyAlignment="1">
      <alignment horizontal="center" vertical="center" wrapText="1"/>
    </xf>
    <xf numFmtId="0" fontId="50" fillId="5" borderId="53" xfId="3" applyFont="1" applyFill="1" applyBorder="1" applyAlignment="1">
      <alignment horizontal="center" vertical="center" wrapText="1"/>
    </xf>
    <xf numFmtId="0" fontId="50" fillId="5" borderId="49" xfId="3" applyFont="1" applyFill="1" applyBorder="1" applyAlignment="1">
      <alignment horizontal="center" vertical="center" wrapText="1"/>
    </xf>
    <xf numFmtId="0" fontId="50" fillId="5" borderId="93" xfId="3" applyFont="1" applyFill="1" applyBorder="1" applyAlignment="1">
      <alignment horizontal="center" vertical="center" wrapText="1"/>
    </xf>
    <xf numFmtId="0" fontId="60" fillId="5" borderId="104" xfId="3" applyFont="1" applyFill="1" applyBorder="1" applyAlignment="1">
      <alignment horizontal="center" vertical="center" textRotation="90" wrapText="1"/>
    </xf>
    <xf numFmtId="0" fontId="50" fillId="3" borderId="59" xfId="3" applyFont="1" applyFill="1" applyBorder="1" applyAlignment="1">
      <alignment horizontal="right" vertical="center" wrapText="1"/>
    </xf>
    <xf numFmtId="0" fontId="50" fillId="7" borderId="61" xfId="3" applyFont="1" applyFill="1" applyBorder="1" applyAlignment="1">
      <alignment vertical="center"/>
    </xf>
    <xf numFmtId="0" fontId="62" fillId="3" borderId="61" xfId="3" applyFont="1" applyFill="1" applyBorder="1" applyAlignment="1">
      <alignment horizontal="left" vertical="center"/>
    </xf>
    <xf numFmtId="0" fontId="50" fillId="5" borderId="53" xfId="3" applyFont="1" applyFill="1" applyBorder="1" applyAlignment="1">
      <alignment horizontal="left" vertical="center" wrapText="1"/>
    </xf>
    <xf numFmtId="0" fontId="50" fillId="3" borderId="110" xfId="3" applyFont="1" applyFill="1" applyBorder="1" applyAlignment="1">
      <alignment horizontal="right" vertical="center" wrapText="1"/>
    </xf>
    <xf numFmtId="0" fontId="60" fillId="0" borderId="0" xfId="3" applyFont="1" applyBorder="1" applyAlignment="1">
      <alignment vertical="center"/>
    </xf>
    <xf numFmtId="0" fontId="65" fillId="5" borderId="42" xfId="3" applyFont="1" applyFill="1" applyBorder="1" applyAlignment="1">
      <alignment horizontal="center" vertical="center" textRotation="90" wrapText="1"/>
    </xf>
    <xf numFmtId="0" fontId="65" fillId="5" borderId="104" xfId="3" applyFont="1" applyFill="1" applyBorder="1" applyAlignment="1">
      <alignment horizontal="center" vertical="center" wrapText="1"/>
    </xf>
    <xf numFmtId="0" fontId="50" fillId="3" borderId="111" xfId="3" applyFont="1" applyFill="1" applyBorder="1" applyAlignment="1">
      <alignment horizontal="right" vertical="center" wrapText="1"/>
    </xf>
    <xf numFmtId="0" fontId="50" fillId="3" borderId="73" xfId="3" applyFont="1" applyFill="1" applyBorder="1" applyAlignment="1">
      <alignment horizontal="left" vertical="center"/>
    </xf>
    <xf numFmtId="0" fontId="50" fillId="3" borderId="88" xfId="3" applyFont="1" applyFill="1" applyBorder="1" applyAlignment="1">
      <alignment horizontal="left" vertical="center"/>
    </xf>
    <xf numFmtId="0" fontId="50" fillId="7" borderId="112" xfId="3" applyFont="1" applyFill="1" applyBorder="1" applyAlignment="1">
      <alignment vertical="center"/>
    </xf>
    <xf numFmtId="0" fontId="71" fillId="3" borderId="73" xfId="3" applyFont="1" applyFill="1" applyBorder="1" applyAlignment="1">
      <alignment horizontal="right" vertical="center" wrapText="1"/>
    </xf>
    <xf numFmtId="0" fontId="71" fillId="3" borderId="72" xfId="3" applyFont="1" applyFill="1" applyBorder="1" applyAlignment="1">
      <alignment horizontal="right" vertical="center" wrapText="1"/>
    </xf>
    <xf numFmtId="0" fontId="50" fillId="3" borderId="105" xfId="3" applyFont="1" applyFill="1" applyBorder="1" applyAlignment="1">
      <alignment horizontal="right" vertical="center" wrapText="1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2"/>
  <sheetViews>
    <sheetView tabSelected="1" topLeftCell="A79" zoomScale="85" zoomScaleNormal="85" workbookViewId="0">
      <selection activeCell="Q94" sqref="Q94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6384" width="8.7109375" style="6"/>
  </cols>
  <sheetData>
    <row r="2" spans="1:14" ht="15" customHeight="1" x14ac:dyDescent="0.25"/>
    <row r="3" spans="1:14" ht="21" x14ac:dyDescent="0.25">
      <c r="A3" s="7" t="s">
        <v>0</v>
      </c>
      <c r="B3" s="8"/>
      <c r="C3" s="8"/>
      <c r="D3" s="8"/>
    </row>
    <row r="4" spans="1:14" s="14" customFormat="1" ht="15.75" customHeight="1" thickBot="1" x14ac:dyDescent="0.3">
      <c r="A4" s="9" t="s">
        <v>118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2"/>
      <c r="M4" s="12"/>
      <c r="N4" s="13"/>
    </row>
    <row r="5" spans="1:14" ht="15.75" customHeight="1" thickBot="1" x14ac:dyDescent="0.3">
      <c r="A5" s="15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13</v>
      </c>
      <c r="N5" s="20" t="s">
        <v>14</v>
      </c>
    </row>
    <row r="6" spans="1:14" ht="14.1" customHeight="1" x14ac:dyDescent="0.25">
      <c r="A6" s="21" t="s">
        <v>15</v>
      </c>
      <c r="B6" s="22" t="s">
        <v>15</v>
      </c>
      <c r="C6" s="23"/>
      <c r="D6" s="23">
        <v>231</v>
      </c>
      <c r="E6" s="24"/>
      <c r="F6" s="25" t="s">
        <v>16</v>
      </c>
      <c r="G6" s="26" t="s">
        <v>17</v>
      </c>
      <c r="H6" s="27">
        <v>0</v>
      </c>
      <c r="I6" s="27" t="s">
        <v>18</v>
      </c>
      <c r="J6" s="27">
        <v>0</v>
      </c>
      <c r="K6" s="27">
        <v>0</v>
      </c>
      <c r="L6" s="28">
        <v>24714</v>
      </c>
      <c r="M6" s="28">
        <v>0</v>
      </c>
      <c r="N6" s="29" t="s">
        <v>192</v>
      </c>
    </row>
    <row r="7" spans="1:14" ht="14.1" customHeight="1" x14ac:dyDescent="0.25">
      <c r="A7" s="30" t="s">
        <v>15</v>
      </c>
      <c r="B7" s="31" t="s">
        <v>15</v>
      </c>
      <c r="C7" s="23"/>
      <c r="D7" s="23">
        <v>231</v>
      </c>
      <c r="E7" s="24"/>
      <c r="F7" s="26" t="s">
        <v>19</v>
      </c>
      <c r="G7" s="26" t="s">
        <v>20</v>
      </c>
      <c r="H7" s="27">
        <v>0</v>
      </c>
      <c r="I7" s="27" t="s">
        <v>18</v>
      </c>
      <c r="J7" s="27">
        <v>0</v>
      </c>
      <c r="K7" s="27">
        <v>0</v>
      </c>
      <c r="L7" s="28"/>
      <c r="M7" s="28">
        <v>18444</v>
      </c>
      <c r="N7" s="32" t="s">
        <v>21</v>
      </c>
    </row>
    <row r="8" spans="1:14" ht="14.1" customHeight="1" x14ac:dyDescent="0.25">
      <c r="A8" s="30" t="s">
        <v>15</v>
      </c>
      <c r="B8" s="31" t="s">
        <v>15</v>
      </c>
      <c r="C8" s="23"/>
      <c r="D8" s="23">
        <v>231</v>
      </c>
      <c r="E8" s="24"/>
      <c r="F8" s="26" t="s">
        <v>19</v>
      </c>
      <c r="G8" s="26" t="s">
        <v>22</v>
      </c>
      <c r="H8" s="27">
        <v>0</v>
      </c>
      <c r="I8" s="27" t="s">
        <v>18</v>
      </c>
      <c r="J8" s="27">
        <v>0</v>
      </c>
      <c r="K8" s="27">
        <v>0</v>
      </c>
      <c r="L8" s="28"/>
      <c r="M8" s="28">
        <v>4610</v>
      </c>
      <c r="N8" s="32" t="s">
        <v>23</v>
      </c>
    </row>
    <row r="9" spans="1:14" ht="14.1" customHeight="1" thickBot="1" x14ac:dyDescent="0.3">
      <c r="A9" s="33" t="s">
        <v>15</v>
      </c>
      <c r="B9" s="34" t="s">
        <v>15</v>
      </c>
      <c r="C9" s="35"/>
      <c r="D9" s="35">
        <v>231</v>
      </c>
      <c r="E9" s="36"/>
      <c r="F9" s="37" t="s">
        <v>19</v>
      </c>
      <c r="G9" s="37" t="s">
        <v>24</v>
      </c>
      <c r="H9" s="38">
        <v>0</v>
      </c>
      <c r="I9" s="38" t="s">
        <v>18</v>
      </c>
      <c r="J9" s="38">
        <v>0</v>
      </c>
      <c r="K9" s="38">
        <v>0</v>
      </c>
      <c r="L9" s="39"/>
      <c r="M9" s="39">
        <v>1660</v>
      </c>
      <c r="N9" s="40" t="s">
        <v>25</v>
      </c>
    </row>
    <row r="10" spans="1:14" ht="14.1" customHeight="1" x14ac:dyDescent="0.25">
      <c r="A10" s="41" t="s">
        <v>15</v>
      </c>
      <c r="B10" s="42" t="s">
        <v>15</v>
      </c>
      <c r="C10" s="43"/>
      <c r="D10" s="43">
        <v>231</v>
      </c>
      <c r="E10" s="44"/>
      <c r="F10" s="25" t="s">
        <v>16</v>
      </c>
      <c r="G10" s="25" t="s">
        <v>17</v>
      </c>
      <c r="H10" s="45">
        <v>0</v>
      </c>
      <c r="I10" s="45" t="s">
        <v>26</v>
      </c>
      <c r="J10" s="45">
        <v>0</v>
      </c>
      <c r="K10" s="45">
        <v>0</v>
      </c>
      <c r="L10" s="46">
        <v>5286</v>
      </c>
      <c r="M10" s="46"/>
      <c r="N10" s="47" t="s">
        <v>193</v>
      </c>
    </row>
    <row r="11" spans="1:14" ht="14.1" customHeight="1" x14ac:dyDescent="0.25">
      <c r="A11" s="30" t="s">
        <v>15</v>
      </c>
      <c r="B11" s="31" t="s">
        <v>15</v>
      </c>
      <c r="C11" s="48"/>
      <c r="D11" s="48">
        <v>231</v>
      </c>
      <c r="E11" s="49"/>
      <c r="F11" s="37" t="s">
        <v>19</v>
      </c>
      <c r="G11" s="50">
        <v>5011</v>
      </c>
      <c r="H11" s="51">
        <v>0</v>
      </c>
      <c r="I11" s="51" t="s">
        <v>26</v>
      </c>
      <c r="J11" s="51">
        <v>0</v>
      </c>
      <c r="K11" s="51">
        <v>0</v>
      </c>
      <c r="L11" s="52">
        <v>0</v>
      </c>
      <c r="M11" s="52">
        <v>3944</v>
      </c>
      <c r="N11" s="29" t="s">
        <v>21</v>
      </c>
    </row>
    <row r="12" spans="1:14" ht="14.1" customHeight="1" x14ac:dyDescent="0.25">
      <c r="A12" s="30" t="s">
        <v>15</v>
      </c>
      <c r="B12" s="31" t="s">
        <v>15</v>
      </c>
      <c r="C12" s="48"/>
      <c r="D12" s="48" t="s">
        <v>27</v>
      </c>
      <c r="E12" s="49"/>
      <c r="F12" s="37" t="s">
        <v>19</v>
      </c>
      <c r="G12" s="50">
        <v>5031</v>
      </c>
      <c r="H12" s="51" t="s">
        <v>28</v>
      </c>
      <c r="I12" s="51" t="s">
        <v>26</v>
      </c>
      <c r="J12" s="51" t="s">
        <v>28</v>
      </c>
      <c r="K12" s="51" t="s">
        <v>28</v>
      </c>
      <c r="L12" s="52">
        <v>0</v>
      </c>
      <c r="M12" s="52">
        <v>986</v>
      </c>
      <c r="N12" s="32" t="s">
        <v>23</v>
      </c>
    </row>
    <row r="13" spans="1:14" ht="14.1" customHeight="1" thickBot="1" x14ac:dyDescent="0.3">
      <c r="A13" s="33" t="s">
        <v>15</v>
      </c>
      <c r="B13" s="34" t="s">
        <v>15</v>
      </c>
      <c r="C13" s="53"/>
      <c r="D13" s="53" t="s">
        <v>27</v>
      </c>
      <c r="E13" s="54"/>
      <c r="F13" s="55" t="s">
        <v>19</v>
      </c>
      <c r="G13" s="37" t="s">
        <v>24</v>
      </c>
      <c r="H13" s="56" t="s">
        <v>28</v>
      </c>
      <c r="I13" s="56" t="s">
        <v>26</v>
      </c>
      <c r="J13" s="56" t="s">
        <v>28</v>
      </c>
      <c r="K13" s="56" t="s">
        <v>28</v>
      </c>
      <c r="L13" s="57">
        <v>0</v>
      </c>
      <c r="M13" s="57">
        <v>356</v>
      </c>
      <c r="N13" s="32" t="s">
        <v>25</v>
      </c>
    </row>
    <row r="14" spans="1:14" s="60" customFormat="1" ht="14.1" customHeight="1" thickBot="1" x14ac:dyDescent="0.25">
      <c r="A14" s="288" t="s">
        <v>29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58">
        <f>SUM(L6:L13)</f>
        <v>30000</v>
      </c>
      <c r="M14" s="58">
        <f>SUM(M6:M13)</f>
        <v>30000</v>
      </c>
      <c r="N14" s="59"/>
    </row>
    <row r="15" spans="1:14" ht="9.9499999999999993" customHeight="1" x14ac:dyDescent="0.25">
      <c r="A15" s="61"/>
      <c r="B15" s="8"/>
      <c r="C15" s="8"/>
      <c r="D15" s="8"/>
    </row>
    <row r="16" spans="1:14" s="14" customFormat="1" ht="15.75" customHeight="1" thickBot="1" x14ac:dyDescent="0.3">
      <c r="A16" s="9" t="s">
        <v>119</v>
      </c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2"/>
      <c r="N16" s="13"/>
    </row>
    <row r="17" spans="1:14" ht="15.75" customHeight="1" thickBot="1" x14ac:dyDescent="0.3">
      <c r="A17" s="15" t="s">
        <v>1</v>
      </c>
      <c r="B17" s="16" t="s">
        <v>2</v>
      </c>
      <c r="C17" s="16" t="s">
        <v>3</v>
      </c>
      <c r="D17" s="16" t="s">
        <v>4</v>
      </c>
      <c r="E17" s="16" t="s">
        <v>5</v>
      </c>
      <c r="F17" s="17" t="s">
        <v>6</v>
      </c>
      <c r="G17" s="18" t="s">
        <v>7</v>
      </c>
      <c r="H17" s="18" t="s">
        <v>8</v>
      </c>
      <c r="I17" s="18" t="s">
        <v>9</v>
      </c>
      <c r="J17" s="18" t="s">
        <v>10</v>
      </c>
      <c r="K17" s="18" t="s">
        <v>11</v>
      </c>
      <c r="L17" s="19" t="s">
        <v>12</v>
      </c>
      <c r="M17" s="19" t="s">
        <v>13</v>
      </c>
      <c r="N17" s="20" t="s">
        <v>14</v>
      </c>
    </row>
    <row r="18" spans="1:14" ht="14.1" customHeight="1" x14ac:dyDescent="0.25">
      <c r="A18" s="21" t="s">
        <v>15</v>
      </c>
      <c r="B18" s="22" t="s">
        <v>15</v>
      </c>
      <c r="C18" s="23"/>
      <c r="D18" s="23">
        <v>231</v>
      </c>
      <c r="E18" s="24"/>
      <c r="F18" s="25" t="s">
        <v>16</v>
      </c>
      <c r="G18" s="26" t="s">
        <v>17</v>
      </c>
      <c r="H18" s="27">
        <v>0</v>
      </c>
      <c r="I18" s="27" t="s">
        <v>18</v>
      </c>
      <c r="J18" s="27">
        <v>0</v>
      </c>
      <c r="K18" s="27">
        <v>0</v>
      </c>
      <c r="L18" s="28">
        <v>12750</v>
      </c>
      <c r="M18" s="28">
        <v>0</v>
      </c>
      <c r="N18" s="29" t="s">
        <v>194</v>
      </c>
    </row>
    <row r="19" spans="1:14" ht="14.1" customHeight="1" x14ac:dyDescent="0.25">
      <c r="A19" s="30" t="s">
        <v>15</v>
      </c>
      <c r="B19" s="31" t="s">
        <v>15</v>
      </c>
      <c r="C19" s="23"/>
      <c r="D19" s="23">
        <v>231</v>
      </c>
      <c r="E19" s="24"/>
      <c r="F19" s="26" t="s">
        <v>19</v>
      </c>
      <c r="G19" s="26" t="s">
        <v>20</v>
      </c>
      <c r="H19" s="27">
        <v>0</v>
      </c>
      <c r="I19" s="27" t="s">
        <v>18</v>
      </c>
      <c r="J19" s="27">
        <v>0</v>
      </c>
      <c r="K19" s="27">
        <v>0</v>
      </c>
      <c r="L19" s="28"/>
      <c r="M19" s="28">
        <v>9515</v>
      </c>
      <c r="N19" s="32" t="s">
        <v>21</v>
      </c>
    </row>
    <row r="20" spans="1:14" ht="14.1" customHeight="1" x14ac:dyDescent="0.25">
      <c r="A20" s="30" t="s">
        <v>15</v>
      </c>
      <c r="B20" s="31" t="s">
        <v>15</v>
      </c>
      <c r="C20" s="23"/>
      <c r="D20" s="23">
        <v>231</v>
      </c>
      <c r="E20" s="24"/>
      <c r="F20" s="26" t="s">
        <v>19</v>
      </c>
      <c r="G20" s="26" t="s">
        <v>22</v>
      </c>
      <c r="H20" s="27">
        <v>0</v>
      </c>
      <c r="I20" s="27" t="s">
        <v>18</v>
      </c>
      <c r="J20" s="27">
        <v>0</v>
      </c>
      <c r="K20" s="27">
        <v>0</v>
      </c>
      <c r="L20" s="28"/>
      <c r="M20" s="28">
        <v>2378</v>
      </c>
      <c r="N20" s="32" t="s">
        <v>23</v>
      </c>
    </row>
    <row r="21" spans="1:14" ht="14.1" customHeight="1" thickBot="1" x14ac:dyDescent="0.3">
      <c r="A21" s="33" t="s">
        <v>15</v>
      </c>
      <c r="B21" s="34" t="s">
        <v>15</v>
      </c>
      <c r="C21" s="35"/>
      <c r="D21" s="35">
        <v>231</v>
      </c>
      <c r="E21" s="36"/>
      <c r="F21" s="37" t="s">
        <v>19</v>
      </c>
      <c r="G21" s="37" t="s">
        <v>24</v>
      </c>
      <c r="H21" s="38">
        <v>0</v>
      </c>
      <c r="I21" s="38" t="s">
        <v>18</v>
      </c>
      <c r="J21" s="38">
        <v>0</v>
      </c>
      <c r="K21" s="38">
        <v>0</v>
      </c>
      <c r="L21" s="39"/>
      <c r="M21" s="39">
        <v>857</v>
      </c>
      <c r="N21" s="40" t="s">
        <v>25</v>
      </c>
    </row>
    <row r="22" spans="1:14" ht="14.1" customHeight="1" x14ac:dyDescent="0.25">
      <c r="A22" s="41" t="s">
        <v>15</v>
      </c>
      <c r="B22" s="42" t="s">
        <v>15</v>
      </c>
      <c r="C22" s="43"/>
      <c r="D22" s="43">
        <v>231</v>
      </c>
      <c r="E22" s="44"/>
      <c r="F22" s="25" t="s">
        <v>16</v>
      </c>
      <c r="G22" s="25" t="s">
        <v>17</v>
      </c>
      <c r="H22" s="45">
        <v>0</v>
      </c>
      <c r="I22" s="45" t="s">
        <v>26</v>
      </c>
      <c r="J22" s="45">
        <v>0</v>
      </c>
      <c r="K22" s="45">
        <v>0</v>
      </c>
      <c r="L22" s="46">
        <v>2250</v>
      </c>
      <c r="M22" s="46"/>
      <c r="N22" s="47" t="s">
        <v>195</v>
      </c>
    </row>
    <row r="23" spans="1:14" ht="14.1" customHeight="1" x14ac:dyDescent="0.25">
      <c r="A23" s="30" t="s">
        <v>15</v>
      </c>
      <c r="B23" s="31" t="s">
        <v>15</v>
      </c>
      <c r="C23" s="48"/>
      <c r="D23" s="48">
        <v>231</v>
      </c>
      <c r="E23" s="49"/>
      <c r="F23" s="37" t="s">
        <v>19</v>
      </c>
      <c r="G23" s="50">
        <v>5011</v>
      </c>
      <c r="H23" s="51">
        <v>0</v>
      </c>
      <c r="I23" s="51" t="s">
        <v>26</v>
      </c>
      <c r="J23" s="51">
        <v>0</v>
      </c>
      <c r="K23" s="51">
        <v>0</v>
      </c>
      <c r="L23" s="52">
        <v>0</v>
      </c>
      <c r="M23" s="52">
        <v>1679</v>
      </c>
      <c r="N23" s="29" t="s">
        <v>21</v>
      </c>
    </row>
    <row r="24" spans="1:14" ht="14.1" customHeight="1" x14ac:dyDescent="0.25">
      <c r="A24" s="30" t="s">
        <v>15</v>
      </c>
      <c r="B24" s="31" t="s">
        <v>15</v>
      </c>
      <c r="C24" s="48"/>
      <c r="D24" s="48" t="s">
        <v>27</v>
      </c>
      <c r="E24" s="49"/>
      <c r="F24" s="37" t="s">
        <v>19</v>
      </c>
      <c r="G24" s="50">
        <v>5031</v>
      </c>
      <c r="H24" s="51" t="s">
        <v>28</v>
      </c>
      <c r="I24" s="51" t="s">
        <v>26</v>
      </c>
      <c r="J24" s="51" t="s">
        <v>28</v>
      </c>
      <c r="K24" s="51" t="s">
        <v>28</v>
      </c>
      <c r="L24" s="52">
        <v>0</v>
      </c>
      <c r="M24" s="52">
        <v>420</v>
      </c>
      <c r="N24" s="32" t="s">
        <v>23</v>
      </c>
    </row>
    <row r="25" spans="1:14" ht="14.1" customHeight="1" thickBot="1" x14ac:dyDescent="0.3">
      <c r="A25" s="33" t="s">
        <v>15</v>
      </c>
      <c r="B25" s="34" t="s">
        <v>15</v>
      </c>
      <c r="C25" s="53"/>
      <c r="D25" s="53" t="s">
        <v>27</v>
      </c>
      <c r="E25" s="54"/>
      <c r="F25" s="55" t="s">
        <v>19</v>
      </c>
      <c r="G25" s="37" t="s">
        <v>24</v>
      </c>
      <c r="H25" s="56" t="s">
        <v>28</v>
      </c>
      <c r="I25" s="56" t="s">
        <v>26</v>
      </c>
      <c r="J25" s="56" t="s">
        <v>28</v>
      </c>
      <c r="K25" s="56" t="s">
        <v>28</v>
      </c>
      <c r="L25" s="57">
        <v>0</v>
      </c>
      <c r="M25" s="57">
        <v>151</v>
      </c>
      <c r="N25" s="32" t="s">
        <v>25</v>
      </c>
    </row>
    <row r="26" spans="1:14" s="60" customFormat="1" ht="14.1" customHeight="1" thickBot="1" x14ac:dyDescent="0.25">
      <c r="A26" s="288" t="s">
        <v>29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58">
        <f>SUM(L18:L25)</f>
        <v>15000</v>
      </c>
      <c r="M26" s="58">
        <f>SUM(M18:M25)</f>
        <v>15000</v>
      </c>
      <c r="N26" s="59"/>
    </row>
    <row r="27" spans="1:14" ht="14.1" customHeight="1" x14ac:dyDescent="0.25">
      <c r="A27" s="61"/>
      <c r="B27" s="8"/>
      <c r="C27" s="8"/>
      <c r="D27" s="8"/>
    </row>
    <row r="28" spans="1:14" s="271" customFormat="1" ht="15.75" customHeight="1" thickBot="1" x14ac:dyDescent="0.3">
      <c r="A28" s="221" t="s">
        <v>206</v>
      </c>
      <c r="B28" s="222"/>
      <c r="C28" s="222"/>
      <c r="D28" s="222"/>
      <c r="E28" s="222"/>
      <c r="F28" s="222"/>
      <c r="G28" s="223"/>
      <c r="H28" s="223"/>
      <c r="I28" s="223"/>
      <c r="J28" s="223"/>
      <c r="K28" s="223"/>
      <c r="L28" s="224"/>
      <c r="M28" s="224"/>
      <c r="N28" s="225"/>
    </row>
    <row r="29" spans="1:14" ht="15.75" customHeight="1" thickBot="1" x14ac:dyDescent="0.3">
      <c r="A29" s="200" t="s">
        <v>1</v>
      </c>
      <c r="B29" s="201" t="s">
        <v>2</v>
      </c>
      <c r="C29" s="201" t="s">
        <v>3</v>
      </c>
      <c r="D29" s="201" t="s">
        <v>4</v>
      </c>
      <c r="E29" s="201" t="s">
        <v>5</v>
      </c>
      <c r="F29" s="202" t="s">
        <v>6</v>
      </c>
      <c r="G29" s="203" t="s">
        <v>7</v>
      </c>
      <c r="H29" s="203" t="s">
        <v>8</v>
      </c>
      <c r="I29" s="203" t="s">
        <v>9</v>
      </c>
      <c r="J29" s="203" t="s">
        <v>10</v>
      </c>
      <c r="K29" s="203" t="s">
        <v>11</v>
      </c>
      <c r="L29" s="204" t="s">
        <v>12</v>
      </c>
      <c r="M29" s="204" t="s">
        <v>13</v>
      </c>
      <c r="N29" s="205" t="s">
        <v>14</v>
      </c>
    </row>
    <row r="30" spans="1:14" ht="14.1" customHeight="1" x14ac:dyDescent="0.25">
      <c r="A30" s="226" t="s">
        <v>15</v>
      </c>
      <c r="B30" s="227" t="s">
        <v>15</v>
      </c>
      <c r="C30" s="228"/>
      <c r="D30" s="228">
        <v>231</v>
      </c>
      <c r="E30" s="206"/>
      <c r="F30" s="207" t="s">
        <v>16</v>
      </c>
      <c r="G30" s="208" t="s">
        <v>17</v>
      </c>
      <c r="H30" s="208">
        <v>0</v>
      </c>
      <c r="I30" s="208" t="s">
        <v>204</v>
      </c>
      <c r="J30" s="208" t="s">
        <v>28</v>
      </c>
      <c r="K30" s="208" t="s">
        <v>28</v>
      </c>
      <c r="L30" s="232">
        <v>58990</v>
      </c>
      <c r="M30" s="232">
        <v>0</v>
      </c>
      <c r="N30" s="210" t="s">
        <v>205</v>
      </c>
    </row>
    <row r="31" spans="1:14" ht="14.1" customHeight="1" thickBot="1" x14ac:dyDescent="0.3">
      <c r="A31" s="226" t="s">
        <v>15</v>
      </c>
      <c r="B31" s="227" t="s">
        <v>15</v>
      </c>
      <c r="C31" s="228"/>
      <c r="D31" s="228" t="s">
        <v>27</v>
      </c>
      <c r="E31" s="228"/>
      <c r="F31" s="229" t="s">
        <v>36</v>
      </c>
      <c r="G31" s="272" t="s">
        <v>32</v>
      </c>
      <c r="H31" s="273" t="s">
        <v>28</v>
      </c>
      <c r="I31" s="230" t="s">
        <v>204</v>
      </c>
      <c r="J31" s="230" t="s">
        <v>28</v>
      </c>
      <c r="K31" s="230" t="s">
        <v>28</v>
      </c>
      <c r="L31" s="274">
        <v>0</v>
      </c>
      <c r="M31" s="274">
        <v>58990</v>
      </c>
      <c r="N31" s="275" t="s">
        <v>205</v>
      </c>
    </row>
    <row r="32" spans="1:14" s="60" customFormat="1" ht="14.1" customHeight="1" thickBot="1" x14ac:dyDescent="0.25">
      <c r="A32" s="289" t="s">
        <v>29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  <c r="L32" s="233">
        <f>SUM(L30:L30)</f>
        <v>58990</v>
      </c>
      <c r="M32" s="233">
        <f>SUM(M30:M31)</f>
        <v>58990</v>
      </c>
      <c r="N32" s="234"/>
    </row>
    <row r="33" spans="1:14" ht="14.1" customHeight="1" x14ac:dyDescent="0.25">
      <c r="A33" s="61"/>
      <c r="B33" s="8"/>
      <c r="C33" s="8"/>
      <c r="D33" s="8"/>
    </row>
    <row r="34" spans="1:14" ht="14.1" customHeight="1" x14ac:dyDescent="0.25">
      <c r="A34" s="61"/>
      <c r="B34" s="8"/>
      <c r="C34" s="8"/>
      <c r="D34" s="8"/>
    </row>
    <row r="35" spans="1:14" ht="14.1" customHeight="1" x14ac:dyDescent="0.25">
      <c r="A35" s="61"/>
      <c r="B35" s="8"/>
      <c r="C35" s="8"/>
      <c r="D35" s="8"/>
    </row>
    <row r="36" spans="1:14" ht="14.1" customHeight="1" x14ac:dyDescent="0.25">
      <c r="A36" s="61"/>
      <c r="B36" s="8"/>
      <c r="C36" s="8"/>
      <c r="D36" s="8"/>
    </row>
    <row r="37" spans="1:14" ht="14.1" customHeight="1" x14ac:dyDescent="0.25">
      <c r="A37" s="61"/>
      <c r="B37" s="8"/>
      <c r="C37" s="8"/>
      <c r="D37" s="8"/>
    </row>
    <row r="38" spans="1:14" ht="14.1" customHeight="1" x14ac:dyDescent="0.25">
      <c r="A38" s="61"/>
      <c r="B38" s="8"/>
      <c r="C38" s="8"/>
      <c r="D38" s="8"/>
    </row>
    <row r="39" spans="1:14" s="60" customFormat="1" ht="15.75" customHeight="1" thickBot="1" x14ac:dyDescent="0.25">
      <c r="A39" s="221" t="s">
        <v>212</v>
      </c>
      <c r="B39" s="222"/>
      <c r="C39" s="222"/>
      <c r="D39" s="222"/>
      <c r="E39" s="222"/>
      <c r="F39" s="222"/>
      <c r="G39" s="223"/>
      <c r="H39" s="223"/>
      <c r="I39" s="223"/>
      <c r="J39" s="223"/>
      <c r="K39" s="223"/>
      <c r="L39" s="224"/>
      <c r="M39" s="224"/>
      <c r="N39" s="225"/>
    </row>
    <row r="40" spans="1:14" s="60" customFormat="1" ht="15.75" customHeight="1" thickBot="1" x14ac:dyDescent="0.25">
      <c r="A40" s="200" t="s">
        <v>1</v>
      </c>
      <c r="B40" s="201" t="s">
        <v>2</v>
      </c>
      <c r="C40" s="201" t="s">
        <v>3</v>
      </c>
      <c r="D40" s="201" t="s">
        <v>4</v>
      </c>
      <c r="E40" s="201" t="s">
        <v>5</v>
      </c>
      <c r="F40" s="202" t="s">
        <v>6</v>
      </c>
      <c r="G40" s="203" t="s">
        <v>7</v>
      </c>
      <c r="H40" s="203" t="s">
        <v>8</v>
      </c>
      <c r="I40" s="203" t="s">
        <v>9</v>
      </c>
      <c r="J40" s="203" t="s">
        <v>10</v>
      </c>
      <c r="K40" s="203" t="s">
        <v>11</v>
      </c>
      <c r="L40" s="204" t="s">
        <v>12</v>
      </c>
      <c r="M40" s="204" t="s">
        <v>13</v>
      </c>
      <c r="N40" s="205" t="s">
        <v>14</v>
      </c>
    </row>
    <row r="41" spans="1:14" s="60" customFormat="1" ht="14.1" customHeight="1" x14ac:dyDescent="0.2">
      <c r="A41" s="226" t="s">
        <v>15</v>
      </c>
      <c r="B41" s="227" t="s">
        <v>15</v>
      </c>
      <c r="C41" s="228"/>
      <c r="D41" s="228">
        <v>231</v>
      </c>
      <c r="E41" s="206"/>
      <c r="F41" s="207" t="s">
        <v>16</v>
      </c>
      <c r="G41" s="231" t="s">
        <v>17</v>
      </c>
      <c r="H41" s="231" t="s">
        <v>28</v>
      </c>
      <c r="I41" s="208" t="s">
        <v>30</v>
      </c>
      <c r="J41" s="208" t="s">
        <v>28</v>
      </c>
      <c r="K41" s="208" t="s">
        <v>28</v>
      </c>
      <c r="L41" s="232">
        <v>56780</v>
      </c>
      <c r="M41" s="232">
        <v>0</v>
      </c>
      <c r="N41" s="210" t="s">
        <v>210</v>
      </c>
    </row>
    <row r="42" spans="1:14" s="60" customFormat="1" ht="14.1" customHeight="1" x14ac:dyDescent="0.2">
      <c r="A42" s="279" t="s">
        <v>15</v>
      </c>
      <c r="B42" s="280" t="s">
        <v>15</v>
      </c>
      <c r="C42" s="256"/>
      <c r="D42" s="256" t="s">
        <v>27</v>
      </c>
      <c r="E42" s="256"/>
      <c r="F42" s="281" t="s">
        <v>31</v>
      </c>
      <c r="G42" s="272" t="s">
        <v>160</v>
      </c>
      <c r="H42" s="273" t="s">
        <v>28</v>
      </c>
      <c r="I42" s="273" t="s">
        <v>30</v>
      </c>
      <c r="J42" s="273">
        <v>0</v>
      </c>
      <c r="K42" s="273" t="s">
        <v>30</v>
      </c>
      <c r="L42" s="274">
        <v>0</v>
      </c>
      <c r="M42" s="274">
        <v>1600</v>
      </c>
      <c r="N42" s="282" t="s">
        <v>211</v>
      </c>
    </row>
    <row r="43" spans="1:14" s="60" customFormat="1" ht="14.1" customHeight="1" x14ac:dyDescent="0.2">
      <c r="A43" s="279" t="s">
        <v>15</v>
      </c>
      <c r="B43" s="280" t="s">
        <v>15</v>
      </c>
      <c r="C43" s="256"/>
      <c r="D43" s="256" t="s">
        <v>27</v>
      </c>
      <c r="E43" s="256"/>
      <c r="F43" s="281" t="s">
        <v>31</v>
      </c>
      <c r="G43" s="273" t="s">
        <v>122</v>
      </c>
      <c r="H43" s="273" t="s">
        <v>28</v>
      </c>
      <c r="I43" s="230" t="s">
        <v>30</v>
      </c>
      <c r="J43" s="230" t="s">
        <v>28</v>
      </c>
      <c r="K43" s="230" t="s">
        <v>30</v>
      </c>
      <c r="L43" s="274">
        <v>0</v>
      </c>
      <c r="M43" s="274">
        <v>12305</v>
      </c>
      <c r="N43" s="275" t="s">
        <v>127</v>
      </c>
    </row>
    <row r="44" spans="1:14" s="60" customFormat="1" ht="14.1" customHeight="1" thickBot="1" x14ac:dyDescent="0.25">
      <c r="A44" s="279" t="s">
        <v>15</v>
      </c>
      <c r="B44" s="280" t="s">
        <v>15</v>
      </c>
      <c r="C44" s="256"/>
      <c r="D44" s="256" t="s">
        <v>27</v>
      </c>
      <c r="E44" s="256"/>
      <c r="F44" s="281" t="s">
        <v>31</v>
      </c>
      <c r="G44" s="273" t="s">
        <v>121</v>
      </c>
      <c r="H44" s="273" t="s">
        <v>28</v>
      </c>
      <c r="I44" s="230" t="s">
        <v>30</v>
      </c>
      <c r="J44" s="230" t="s">
        <v>28</v>
      </c>
      <c r="K44" s="230" t="s">
        <v>30</v>
      </c>
      <c r="L44" s="274">
        <v>0</v>
      </c>
      <c r="M44" s="274">
        <v>42875</v>
      </c>
      <c r="N44" s="275" t="s">
        <v>189</v>
      </c>
    </row>
    <row r="45" spans="1:14" s="60" customFormat="1" ht="14.1" customHeight="1" thickBot="1" x14ac:dyDescent="0.25">
      <c r="A45" s="289" t="s">
        <v>29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  <c r="L45" s="233">
        <f>SUM(L41:L42)</f>
        <v>56780</v>
      </c>
      <c r="M45" s="233">
        <f>SUM(M41:M44)</f>
        <v>56780</v>
      </c>
      <c r="N45" s="234"/>
    </row>
    <row r="46" spans="1:14" ht="14.1" customHeight="1" x14ac:dyDescent="0.25">
      <c r="A46" s="61"/>
      <c r="B46" s="8"/>
      <c r="C46" s="8"/>
      <c r="D46" s="8"/>
    </row>
    <row r="47" spans="1:14" ht="14.1" customHeight="1" x14ac:dyDescent="0.25">
      <c r="A47" s="61"/>
      <c r="B47" s="8"/>
      <c r="C47" s="8"/>
      <c r="D47" s="8"/>
    </row>
    <row r="48" spans="1:14" ht="21.75" thickBot="1" x14ac:dyDescent="0.3">
      <c r="A48" s="194" t="s">
        <v>129</v>
      </c>
      <c r="B48" s="195"/>
      <c r="C48" s="195"/>
      <c r="D48" s="195"/>
      <c r="E48" s="195"/>
      <c r="F48" s="195"/>
      <c r="G48" s="196"/>
      <c r="H48" s="196"/>
      <c r="I48" s="196"/>
      <c r="J48" s="196"/>
      <c r="K48" s="197"/>
      <c r="L48" s="198"/>
      <c r="M48" s="198"/>
      <c r="N48" s="199"/>
    </row>
    <row r="49" spans="1:14" ht="15.75" thickBot="1" x14ac:dyDescent="0.3">
      <c r="A49" s="200" t="s">
        <v>1</v>
      </c>
      <c r="B49" s="201" t="s">
        <v>2</v>
      </c>
      <c r="C49" s="201" t="s">
        <v>3</v>
      </c>
      <c r="D49" s="201" t="s">
        <v>4</v>
      </c>
      <c r="E49" s="201" t="s">
        <v>5</v>
      </c>
      <c r="F49" s="202" t="s">
        <v>6</v>
      </c>
      <c r="G49" s="203" t="s">
        <v>7</v>
      </c>
      <c r="H49" s="203" t="s">
        <v>8</v>
      </c>
      <c r="I49" s="203" t="s">
        <v>9</v>
      </c>
      <c r="J49" s="203" t="s">
        <v>10</v>
      </c>
      <c r="K49" s="203" t="s">
        <v>11</v>
      </c>
      <c r="L49" s="204" t="s">
        <v>12</v>
      </c>
      <c r="M49" s="204" t="s">
        <v>13</v>
      </c>
      <c r="N49" s="205" t="s">
        <v>14</v>
      </c>
    </row>
    <row r="50" spans="1:14" x14ac:dyDescent="0.25">
      <c r="A50" s="226" t="s">
        <v>15</v>
      </c>
      <c r="B50" s="227" t="s">
        <v>15</v>
      </c>
      <c r="C50" s="256"/>
      <c r="D50" s="256" t="s">
        <v>27</v>
      </c>
      <c r="E50" s="206"/>
      <c r="F50" s="207" t="s">
        <v>16</v>
      </c>
      <c r="G50" s="208" t="s">
        <v>214</v>
      </c>
      <c r="H50" s="208" t="s">
        <v>28</v>
      </c>
      <c r="I50" s="208" t="s">
        <v>28</v>
      </c>
      <c r="J50" s="208" t="s">
        <v>28</v>
      </c>
      <c r="K50" s="208" t="s">
        <v>28</v>
      </c>
      <c r="L50" s="209">
        <v>80000</v>
      </c>
      <c r="M50" s="209">
        <v>0</v>
      </c>
      <c r="N50" s="210" t="s">
        <v>215</v>
      </c>
    </row>
    <row r="51" spans="1:14" x14ac:dyDescent="0.25">
      <c r="A51" s="226" t="s">
        <v>15</v>
      </c>
      <c r="B51" s="227" t="s">
        <v>15</v>
      </c>
      <c r="C51" s="256"/>
      <c r="D51" s="256" t="s">
        <v>27</v>
      </c>
      <c r="E51" s="206"/>
      <c r="F51" s="207" t="s">
        <v>16</v>
      </c>
      <c r="G51" s="208" t="s">
        <v>172</v>
      </c>
      <c r="H51" s="208" t="s">
        <v>28</v>
      </c>
      <c r="I51" s="208" t="s">
        <v>28</v>
      </c>
      <c r="J51" s="208" t="s">
        <v>28</v>
      </c>
      <c r="K51" s="208" t="s">
        <v>28</v>
      </c>
      <c r="L51" s="209">
        <v>1300000</v>
      </c>
      <c r="M51" s="209">
        <v>0</v>
      </c>
      <c r="N51" s="210" t="s">
        <v>173</v>
      </c>
    </row>
    <row r="52" spans="1:14" x14ac:dyDescent="0.25">
      <c r="A52" s="226" t="s">
        <v>15</v>
      </c>
      <c r="B52" s="227" t="s">
        <v>15</v>
      </c>
      <c r="C52" s="256"/>
      <c r="D52" s="256" t="s">
        <v>27</v>
      </c>
      <c r="E52" s="206"/>
      <c r="F52" s="207" t="s">
        <v>16</v>
      </c>
      <c r="G52" s="208" t="s">
        <v>217</v>
      </c>
      <c r="H52" s="208" t="s">
        <v>28</v>
      </c>
      <c r="I52" s="208" t="s">
        <v>28</v>
      </c>
      <c r="J52" s="208" t="s">
        <v>28</v>
      </c>
      <c r="K52" s="208" t="s">
        <v>28</v>
      </c>
      <c r="L52" s="209">
        <v>1950</v>
      </c>
      <c r="M52" s="209">
        <v>0</v>
      </c>
      <c r="N52" s="210" t="s">
        <v>218</v>
      </c>
    </row>
    <row r="53" spans="1:14" x14ac:dyDescent="0.25">
      <c r="A53" s="226" t="s">
        <v>15</v>
      </c>
      <c r="B53" s="227" t="s">
        <v>15</v>
      </c>
      <c r="C53" s="256"/>
      <c r="D53" s="256" t="s">
        <v>27</v>
      </c>
      <c r="E53" s="206"/>
      <c r="F53" s="207" t="s">
        <v>16</v>
      </c>
      <c r="G53" s="208" t="s">
        <v>219</v>
      </c>
      <c r="H53" s="208" t="s">
        <v>28</v>
      </c>
      <c r="I53" s="208" t="s">
        <v>28</v>
      </c>
      <c r="J53" s="208" t="s">
        <v>28</v>
      </c>
      <c r="K53" s="208" t="s">
        <v>28</v>
      </c>
      <c r="L53" s="209">
        <v>2568</v>
      </c>
      <c r="M53" s="209">
        <v>0</v>
      </c>
      <c r="N53" s="210" t="s">
        <v>220</v>
      </c>
    </row>
    <row r="54" spans="1:14" x14ac:dyDescent="0.25">
      <c r="A54" s="226" t="s">
        <v>15</v>
      </c>
      <c r="B54" s="227" t="s">
        <v>15</v>
      </c>
      <c r="C54" s="256"/>
      <c r="D54" s="256" t="s">
        <v>27</v>
      </c>
      <c r="E54" s="206"/>
      <c r="F54" s="207" t="s">
        <v>16</v>
      </c>
      <c r="G54" s="208" t="s">
        <v>130</v>
      </c>
      <c r="H54" s="208" t="s">
        <v>28</v>
      </c>
      <c r="I54" s="208" t="s">
        <v>28</v>
      </c>
      <c r="J54" s="208" t="s">
        <v>28</v>
      </c>
      <c r="K54" s="208" t="s">
        <v>28</v>
      </c>
      <c r="L54" s="209">
        <v>18436</v>
      </c>
      <c r="M54" s="209">
        <v>0</v>
      </c>
      <c r="N54" s="210" t="s">
        <v>131</v>
      </c>
    </row>
    <row r="55" spans="1:14" ht="15.75" thickBot="1" x14ac:dyDescent="0.3">
      <c r="A55" s="226" t="s">
        <v>15</v>
      </c>
      <c r="B55" s="227" t="s">
        <v>15</v>
      </c>
      <c r="C55" s="256"/>
      <c r="D55" s="256" t="s">
        <v>27</v>
      </c>
      <c r="E55" s="206"/>
      <c r="F55" s="207" t="s">
        <v>16</v>
      </c>
      <c r="G55" s="208" t="s">
        <v>221</v>
      </c>
      <c r="H55" s="208" t="s">
        <v>28</v>
      </c>
      <c r="I55" s="208" t="s">
        <v>28</v>
      </c>
      <c r="J55" s="208" t="s">
        <v>28</v>
      </c>
      <c r="K55" s="208" t="s">
        <v>28</v>
      </c>
      <c r="L55" s="209">
        <v>37000</v>
      </c>
      <c r="M55" s="209">
        <v>0</v>
      </c>
      <c r="N55" s="210" t="s">
        <v>222</v>
      </c>
    </row>
    <row r="56" spans="1:14" ht="15.75" thickBot="1" x14ac:dyDescent="0.3">
      <c r="A56" s="288" t="s">
        <v>29</v>
      </c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58">
        <f>SUM(L50:L55)</f>
        <v>1439954</v>
      </c>
      <c r="M56" s="58">
        <f>SUM(M50:M55)</f>
        <v>0</v>
      </c>
      <c r="N56" s="59"/>
    </row>
    <row r="59" spans="1:14" ht="21.75" thickBot="1" x14ac:dyDescent="0.3">
      <c r="A59" s="7" t="s">
        <v>148</v>
      </c>
      <c r="B59" s="8"/>
      <c r="C59" s="8"/>
      <c r="D59" s="8"/>
    </row>
    <row r="60" spans="1:14" ht="15.75" thickBot="1" x14ac:dyDescent="0.3">
      <c r="A60" s="216" t="s">
        <v>1</v>
      </c>
      <c r="B60" s="63" t="s">
        <v>2</v>
      </c>
      <c r="C60" s="63" t="s">
        <v>3</v>
      </c>
      <c r="D60" s="63" t="s">
        <v>4</v>
      </c>
      <c r="E60" s="63" t="s">
        <v>5</v>
      </c>
      <c r="F60" s="64" t="s">
        <v>6</v>
      </c>
      <c r="G60" s="65" t="s">
        <v>7</v>
      </c>
      <c r="H60" s="65" t="s">
        <v>8</v>
      </c>
      <c r="I60" s="65" t="s">
        <v>9</v>
      </c>
      <c r="J60" s="65" t="s">
        <v>10</v>
      </c>
      <c r="K60" s="65" t="s">
        <v>11</v>
      </c>
      <c r="L60" s="66" t="s">
        <v>12</v>
      </c>
      <c r="M60" s="66" t="s">
        <v>13</v>
      </c>
      <c r="N60" s="67" t="s">
        <v>14</v>
      </c>
    </row>
    <row r="61" spans="1:14" ht="15.75" thickBot="1" x14ac:dyDescent="0.3">
      <c r="A61" s="257" t="s">
        <v>15</v>
      </c>
      <c r="B61" s="258" t="s">
        <v>15</v>
      </c>
      <c r="C61" s="259"/>
      <c r="D61" s="259" t="s">
        <v>27</v>
      </c>
      <c r="E61" s="259"/>
      <c r="F61" s="260" t="s">
        <v>16</v>
      </c>
      <c r="G61" s="261" t="s">
        <v>146</v>
      </c>
      <c r="H61" s="261" t="s">
        <v>28</v>
      </c>
      <c r="I61" s="261" t="s">
        <v>28</v>
      </c>
      <c r="J61" s="261" t="s">
        <v>28</v>
      </c>
      <c r="K61" s="261" t="s">
        <v>28</v>
      </c>
      <c r="L61" s="262">
        <v>0</v>
      </c>
      <c r="M61" s="270">
        <v>1289954</v>
      </c>
      <c r="N61" s="235" t="s">
        <v>216</v>
      </c>
    </row>
    <row r="62" spans="1:14" ht="15.75" thickBot="1" x14ac:dyDescent="0.3">
      <c r="A62" s="285" t="s">
        <v>29</v>
      </c>
      <c r="B62" s="286"/>
      <c r="C62" s="286"/>
      <c r="D62" s="286"/>
      <c r="E62" s="286"/>
      <c r="F62" s="286"/>
      <c r="G62" s="286"/>
      <c r="H62" s="286"/>
      <c r="I62" s="286"/>
      <c r="J62" s="286"/>
      <c r="K62" s="287"/>
      <c r="L62" s="58">
        <f>SUM(L61:L61)</f>
        <v>0</v>
      </c>
      <c r="M62" s="58">
        <f>SUM(M61:M61)</f>
        <v>1289954</v>
      </c>
      <c r="N62" s="59"/>
    </row>
    <row r="70" spans="1:14" ht="23.25" customHeight="1" thickBot="1" x14ac:dyDescent="0.3">
      <c r="A70" s="7" t="s">
        <v>147</v>
      </c>
      <c r="B70" s="8"/>
      <c r="C70" s="8"/>
      <c r="D70" s="8"/>
    </row>
    <row r="71" spans="1:14" s="60" customFormat="1" ht="21" customHeight="1" thickBot="1" x14ac:dyDescent="0.25">
      <c r="A71" s="15" t="s">
        <v>1</v>
      </c>
      <c r="B71" s="16" t="s">
        <v>2</v>
      </c>
      <c r="C71" s="16" t="s">
        <v>3</v>
      </c>
      <c r="D71" s="16" t="s">
        <v>4</v>
      </c>
      <c r="E71" s="16" t="s">
        <v>5</v>
      </c>
      <c r="F71" s="17" t="s">
        <v>6</v>
      </c>
      <c r="G71" s="18" t="s">
        <v>7</v>
      </c>
      <c r="H71" s="18" t="s">
        <v>8</v>
      </c>
      <c r="I71" s="18" t="s">
        <v>9</v>
      </c>
      <c r="J71" s="18" t="s">
        <v>10</v>
      </c>
      <c r="K71" s="18" t="s">
        <v>11</v>
      </c>
      <c r="L71" s="19" t="s">
        <v>12</v>
      </c>
      <c r="M71" s="19" t="s">
        <v>13</v>
      </c>
      <c r="N71" s="263" t="s">
        <v>14</v>
      </c>
    </row>
    <row r="72" spans="1:14" x14ac:dyDescent="0.25">
      <c r="A72" s="226" t="s">
        <v>15</v>
      </c>
      <c r="B72" s="227" t="s">
        <v>15</v>
      </c>
      <c r="C72" s="256"/>
      <c r="D72" s="256" t="s">
        <v>27</v>
      </c>
      <c r="E72" s="206"/>
      <c r="F72" s="207" t="s">
        <v>120</v>
      </c>
      <c r="G72" s="208" t="s">
        <v>37</v>
      </c>
      <c r="H72" s="208" t="s">
        <v>28</v>
      </c>
      <c r="I72" s="208" t="s">
        <v>28</v>
      </c>
      <c r="J72" s="208" t="s">
        <v>28</v>
      </c>
      <c r="K72" s="208" t="s">
        <v>28</v>
      </c>
      <c r="L72" s="209">
        <v>0</v>
      </c>
      <c r="M72" s="209">
        <v>-800</v>
      </c>
      <c r="N72" s="210" t="s">
        <v>225</v>
      </c>
    </row>
    <row r="73" spans="1:14" x14ac:dyDescent="0.25">
      <c r="A73" s="226" t="s">
        <v>15</v>
      </c>
      <c r="B73" s="227" t="s">
        <v>15</v>
      </c>
      <c r="C73" s="256"/>
      <c r="D73" s="256" t="s">
        <v>27</v>
      </c>
      <c r="E73" s="206"/>
      <c r="F73" s="207" t="s">
        <v>120</v>
      </c>
      <c r="G73" s="208" t="s">
        <v>174</v>
      </c>
      <c r="H73" s="208" t="s">
        <v>28</v>
      </c>
      <c r="I73" s="208" t="s">
        <v>28</v>
      </c>
      <c r="J73" s="208" t="s">
        <v>28</v>
      </c>
      <c r="K73" s="208" t="s">
        <v>28</v>
      </c>
      <c r="L73" s="209">
        <v>0</v>
      </c>
      <c r="M73" s="209">
        <v>800</v>
      </c>
      <c r="N73" s="210" t="s">
        <v>224</v>
      </c>
    </row>
    <row r="74" spans="1:14" x14ac:dyDescent="0.25">
      <c r="A74" s="226" t="s">
        <v>15</v>
      </c>
      <c r="B74" s="227" t="s">
        <v>15</v>
      </c>
      <c r="C74" s="256"/>
      <c r="D74" s="256" t="s">
        <v>27</v>
      </c>
      <c r="E74" s="206"/>
      <c r="F74" s="207" t="s">
        <v>141</v>
      </c>
      <c r="G74" s="208" t="s">
        <v>121</v>
      </c>
      <c r="H74" s="208" t="s">
        <v>28</v>
      </c>
      <c r="I74" s="208" t="s">
        <v>28</v>
      </c>
      <c r="J74" s="208" t="s">
        <v>28</v>
      </c>
      <c r="K74" s="208" t="s">
        <v>28</v>
      </c>
      <c r="L74" s="209">
        <v>0</v>
      </c>
      <c r="M74" s="209">
        <v>31452.52</v>
      </c>
      <c r="N74" s="210" t="s">
        <v>226</v>
      </c>
    </row>
    <row r="75" spans="1:14" x14ac:dyDescent="0.25">
      <c r="A75" s="226" t="s">
        <v>15</v>
      </c>
      <c r="B75" s="227" t="s">
        <v>15</v>
      </c>
      <c r="C75" s="256"/>
      <c r="D75" s="256" t="s">
        <v>27</v>
      </c>
      <c r="E75" s="206"/>
      <c r="F75" s="207" t="s">
        <v>171</v>
      </c>
      <c r="G75" s="208" t="s">
        <v>37</v>
      </c>
      <c r="H75" s="208" t="s">
        <v>28</v>
      </c>
      <c r="I75" s="208" t="s">
        <v>28</v>
      </c>
      <c r="J75" s="208" t="s">
        <v>28</v>
      </c>
      <c r="K75" s="208" t="s">
        <v>28</v>
      </c>
      <c r="L75" s="209">
        <v>0</v>
      </c>
      <c r="M75" s="209">
        <v>350000</v>
      </c>
      <c r="N75" s="210" t="s">
        <v>179</v>
      </c>
    </row>
    <row r="76" spans="1:14" x14ac:dyDescent="0.25">
      <c r="A76" s="226" t="s">
        <v>15</v>
      </c>
      <c r="B76" s="227" t="s">
        <v>15</v>
      </c>
      <c r="C76" s="256"/>
      <c r="D76" s="256" t="s">
        <v>27</v>
      </c>
      <c r="E76" s="206"/>
      <c r="F76" s="207" t="s">
        <v>171</v>
      </c>
      <c r="G76" s="208" t="s">
        <v>156</v>
      </c>
      <c r="H76" s="208" t="s">
        <v>28</v>
      </c>
      <c r="I76" s="208" t="s">
        <v>28</v>
      </c>
      <c r="J76" s="208" t="s">
        <v>28</v>
      </c>
      <c r="K76" s="208" t="s">
        <v>28</v>
      </c>
      <c r="L76" s="209">
        <v>0</v>
      </c>
      <c r="M76" s="209">
        <v>5000</v>
      </c>
      <c r="N76" s="210" t="s">
        <v>184</v>
      </c>
    </row>
    <row r="77" spans="1:14" x14ac:dyDescent="0.25">
      <c r="A77" s="226" t="s">
        <v>15</v>
      </c>
      <c r="B77" s="227" t="s">
        <v>15</v>
      </c>
      <c r="C77" s="256"/>
      <c r="D77" s="256" t="s">
        <v>27</v>
      </c>
      <c r="E77" s="206"/>
      <c r="F77" s="207" t="s">
        <v>171</v>
      </c>
      <c r="G77" s="208" t="s">
        <v>123</v>
      </c>
      <c r="H77" s="208" t="s">
        <v>28</v>
      </c>
      <c r="I77" s="208" t="s">
        <v>28</v>
      </c>
      <c r="J77" s="208" t="s">
        <v>28</v>
      </c>
      <c r="K77" s="208" t="s">
        <v>28</v>
      </c>
      <c r="L77" s="209">
        <v>0</v>
      </c>
      <c r="M77" s="209">
        <v>968</v>
      </c>
      <c r="N77" s="210" t="s">
        <v>227</v>
      </c>
    </row>
    <row r="78" spans="1:14" x14ac:dyDescent="0.25">
      <c r="A78" s="226" t="s">
        <v>15</v>
      </c>
      <c r="B78" s="227" t="s">
        <v>15</v>
      </c>
      <c r="C78" s="256"/>
      <c r="D78" s="256" t="s">
        <v>27</v>
      </c>
      <c r="E78" s="206"/>
      <c r="F78" s="207" t="s">
        <v>171</v>
      </c>
      <c r="G78" s="208" t="s">
        <v>33</v>
      </c>
      <c r="H78" s="208" t="s">
        <v>28</v>
      </c>
      <c r="I78" s="208" t="s">
        <v>28</v>
      </c>
      <c r="J78" s="208" t="s">
        <v>28</v>
      </c>
      <c r="K78" s="208" t="s">
        <v>28</v>
      </c>
      <c r="L78" s="209">
        <v>0</v>
      </c>
      <c r="M78" s="209">
        <v>30000</v>
      </c>
      <c r="N78" s="210" t="s">
        <v>186</v>
      </c>
    </row>
    <row r="79" spans="1:14" x14ac:dyDescent="0.25">
      <c r="A79" s="226" t="s">
        <v>15</v>
      </c>
      <c r="B79" s="227" t="s">
        <v>15</v>
      </c>
      <c r="C79" s="256"/>
      <c r="D79" s="256" t="s">
        <v>27</v>
      </c>
      <c r="E79" s="206"/>
      <c r="F79" s="207" t="s">
        <v>124</v>
      </c>
      <c r="G79" s="208" t="s">
        <v>151</v>
      </c>
      <c r="H79" s="208" t="s">
        <v>28</v>
      </c>
      <c r="I79" s="208" t="s">
        <v>28</v>
      </c>
      <c r="J79" s="208" t="s">
        <v>28</v>
      </c>
      <c r="K79" s="208" t="s">
        <v>28</v>
      </c>
      <c r="L79" s="209">
        <v>0</v>
      </c>
      <c r="M79" s="209">
        <v>1500</v>
      </c>
      <c r="N79" s="210" t="s">
        <v>228</v>
      </c>
    </row>
    <row r="80" spans="1:14" x14ac:dyDescent="0.25">
      <c r="A80" s="226" t="s">
        <v>15</v>
      </c>
      <c r="B80" s="227" t="s">
        <v>15</v>
      </c>
      <c r="C80" s="256"/>
      <c r="D80" s="256" t="s">
        <v>27</v>
      </c>
      <c r="E80" s="206"/>
      <c r="F80" s="207" t="s">
        <v>124</v>
      </c>
      <c r="G80" s="208" t="s">
        <v>123</v>
      </c>
      <c r="H80" s="208" t="s">
        <v>28</v>
      </c>
      <c r="I80" s="208" t="s">
        <v>28</v>
      </c>
      <c r="J80" s="208" t="s">
        <v>28</v>
      </c>
      <c r="K80" s="208" t="s">
        <v>28</v>
      </c>
      <c r="L80" s="209">
        <v>0</v>
      </c>
      <c r="M80" s="209">
        <v>35000</v>
      </c>
      <c r="N80" s="210" t="s">
        <v>229</v>
      </c>
    </row>
    <row r="81" spans="1:14" x14ac:dyDescent="0.25">
      <c r="A81" s="226" t="s">
        <v>15</v>
      </c>
      <c r="B81" s="227" t="s">
        <v>15</v>
      </c>
      <c r="C81" s="256"/>
      <c r="D81" s="256" t="s">
        <v>27</v>
      </c>
      <c r="E81" s="206"/>
      <c r="F81" s="207" t="s">
        <v>124</v>
      </c>
      <c r="G81" s="208" t="s">
        <v>33</v>
      </c>
      <c r="H81" s="208" t="s">
        <v>28</v>
      </c>
      <c r="I81" s="208" t="s">
        <v>28</v>
      </c>
      <c r="J81" s="208" t="s">
        <v>28</v>
      </c>
      <c r="K81" s="208" t="s">
        <v>28</v>
      </c>
      <c r="L81" s="209">
        <v>0</v>
      </c>
      <c r="M81" s="209">
        <v>-36500</v>
      </c>
      <c r="N81" s="210" t="s">
        <v>230</v>
      </c>
    </row>
    <row r="82" spans="1:14" x14ac:dyDescent="0.25">
      <c r="A82" s="226" t="s">
        <v>15</v>
      </c>
      <c r="B82" s="227" t="s">
        <v>15</v>
      </c>
      <c r="C82" s="256"/>
      <c r="D82" s="256" t="s">
        <v>27</v>
      </c>
      <c r="E82" s="206"/>
      <c r="F82" s="207" t="s">
        <v>125</v>
      </c>
      <c r="G82" s="208" t="s">
        <v>37</v>
      </c>
      <c r="H82" s="208" t="s">
        <v>28</v>
      </c>
      <c r="I82" s="208" t="s">
        <v>28</v>
      </c>
      <c r="J82" s="208" t="s">
        <v>28</v>
      </c>
      <c r="K82" s="208" t="s">
        <v>28</v>
      </c>
      <c r="L82" s="209">
        <v>0</v>
      </c>
      <c r="M82" s="209">
        <v>20000</v>
      </c>
      <c r="N82" s="210" t="s">
        <v>180</v>
      </c>
    </row>
    <row r="83" spans="1:14" x14ac:dyDescent="0.25">
      <c r="A83" s="226" t="s">
        <v>15</v>
      </c>
      <c r="B83" s="227" t="s">
        <v>15</v>
      </c>
      <c r="C83" s="256"/>
      <c r="D83" s="256" t="s">
        <v>27</v>
      </c>
      <c r="E83" s="206"/>
      <c r="F83" s="207" t="s">
        <v>125</v>
      </c>
      <c r="G83" s="208" t="s">
        <v>156</v>
      </c>
      <c r="H83" s="208" t="s">
        <v>28</v>
      </c>
      <c r="I83" s="208" t="s">
        <v>28</v>
      </c>
      <c r="J83" s="208" t="s">
        <v>28</v>
      </c>
      <c r="K83" s="208" t="s">
        <v>28</v>
      </c>
      <c r="L83" s="209">
        <v>0</v>
      </c>
      <c r="M83" s="209">
        <v>3000</v>
      </c>
      <c r="N83" s="210" t="s">
        <v>185</v>
      </c>
    </row>
    <row r="84" spans="1:14" x14ac:dyDescent="0.25">
      <c r="A84" s="226" t="s">
        <v>15</v>
      </c>
      <c r="B84" s="227" t="s">
        <v>15</v>
      </c>
      <c r="C84" s="256"/>
      <c r="D84" s="256" t="s">
        <v>27</v>
      </c>
      <c r="E84" s="206"/>
      <c r="F84" s="207" t="s">
        <v>125</v>
      </c>
      <c r="G84" s="208" t="s">
        <v>123</v>
      </c>
      <c r="H84" s="208" t="s">
        <v>28</v>
      </c>
      <c r="I84" s="208" t="s">
        <v>28</v>
      </c>
      <c r="J84" s="208" t="s">
        <v>28</v>
      </c>
      <c r="K84" s="208" t="s">
        <v>28</v>
      </c>
      <c r="L84" s="209">
        <v>0</v>
      </c>
      <c r="M84" s="209">
        <v>17000</v>
      </c>
      <c r="N84" s="210" t="s">
        <v>191</v>
      </c>
    </row>
    <row r="85" spans="1:14" x14ac:dyDescent="0.25">
      <c r="A85" s="226" t="s">
        <v>15</v>
      </c>
      <c r="B85" s="227" t="s">
        <v>15</v>
      </c>
      <c r="C85" s="256"/>
      <c r="D85" s="256" t="s">
        <v>27</v>
      </c>
      <c r="E85" s="206"/>
      <c r="F85" s="207" t="s">
        <v>125</v>
      </c>
      <c r="G85" s="208" t="s">
        <v>32</v>
      </c>
      <c r="H85" s="208" t="s">
        <v>28</v>
      </c>
      <c r="I85" s="208" t="s">
        <v>28</v>
      </c>
      <c r="J85" s="208" t="s">
        <v>28</v>
      </c>
      <c r="K85" s="208" t="s">
        <v>28</v>
      </c>
      <c r="L85" s="209">
        <v>0</v>
      </c>
      <c r="M85" s="209">
        <v>20000</v>
      </c>
      <c r="N85" s="210" t="s">
        <v>158</v>
      </c>
    </row>
    <row r="86" spans="1:14" x14ac:dyDescent="0.25">
      <c r="A86" s="226" t="s">
        <v>15</v>
      </c>
      <c r="B86" s="227" t="s">
        <v>15</v>
      </c>
      <c r="C86" s="256"/>
      <c r="D86" s="256" t="s">
        <v>27</v>
      </c>
      <c r="E86" s="206"/>
      <c r="F86" s="207" t="s">
        <v>125</v>
      </c>
      <c r="G86" s="208" t="s">
        <v>33</v>
      </c>
      <c r="H86" s="208" t="s">
        <v>28</v>
      </c>
      <c r="I86" s="208" t="s">
        <v>28</v>
      </c>
      <c r="J86" s="208" t="s">
        <v>28</v>
      </c>
      <c r="K86" s="208" t="s">
        <v>28</v>
      </c>
      <c r="L86" s="209">
        <v>0</v>
      </c>
      <c r="M86" s="209">
        <v>150000</v>
      </c>
      <c r="N86" s="210" t="s">
        <v>143</v>
      </c>
    </row>
    <row r="87" spans="1:14" x14ac:dyDescent="0.25">
      <c r="A87" s="226" t="s">
        <v>15</v>
      </c>
      <c r="B87" s="227" t="s">
        <v>15</v>
      </c>
      <c r="C87" s="256"/>
      <c r="D87" s="256" t="s">
        <v>27</v>
      </c>
      <c r="E87" s="206"/>
      <c r="F87" s="207" t="s">
        <v>152</v>
      </c>
      <c r="G87" s="208" t="s">
        <v>37</v>
      </c>
      <c r="H87" s="208" t="s">
        <v>28</v>
      </c>
      <c r="I87" s="208" t="s">
        <v>28</v>
      </c>
      <c r="J87" s="208" t="s">
        <v>28</v>
      </c>
      <c r="K87" s="208" t="s">
        <v>28</v>
      </c>
      <c r="L87" s="209">
        <v>0</v>
      </c>
      <c r="M87" s="209">
        <v>90000</v>
      </c>
      <c r="N87" s="210" t="s">
        <v>231</v>
      </c>
    </row>
    <row r="88" spans="1:14" x14ac:dyDescent="0.25">
      <c r="A88" s="226" t="s">
        <v>15</v>
      </c>
      <c r="B88" s="227" t="s">
        <v>15</v>
      </c>
      <c r="C88" s="256"/>
      <c r="D88" s="256" t="s">
        <v>27</v>
      </c>
      <c r="E88" s="206"/>
      <c r="F88" s="207" t="s">
        <v>152</v>
      </c>
      <c r="G88" s="208" t="s">
        <v>156</v>
      </c>
      <c r="H88" s="208" t="s">
        <v>28</v>
      </c>
      <c r="I88" s="208" t="s">
        <v>28</v>
      </c>
      <c r="J88" s="208" t="s">
        <v>28</v>
      </c>
      <c r="K88" s="208" t="s">
        <v>28</v>
      </c>
      <c r="L88" s="209">
        <v>0</v>
      </c>
      <c r="M88" s="209">
        <v>2000</v>
      </c>
      <c r="N88" s="210" t="s">
        <v>159</v>
      </c>
    </row>
    <row r="89" spans="1:14" x14ac:dyDescent="0.25">
      <c r="A89" s="226" t="s">
        <v>15</v>
      </c>
      <c r="B89" s="227" t="s">
        <v>15</v>
      </c>
      <c r="C89" s="256"/>
      <c r="D89" s="256" t="s">
        <v>27</v>
      </c>
      <c r="E89" s="206"/>
      <c r="F89" s="207" t="s">
        <v>152</v>
      </c>
      <c r="G89" s="208" t="s">
        <v>174</v>
      </c>
      <c r="H89" s="208" t="s">
        <v>28</v>
      </c>
      <c r="I89" s="208" t="s">
        <v>28</v>
      </c>
      <c r="J89" s="208" t="s">
        <v>28</v>
      </c>
      <c r="K89" s="208" t="s">
        <v>28</v>
      </c>
      <c r="L89" s="209">
        <v>0</v>
      </c>
      <c r="M89" s="209">
        <v>200</v>
      </c>
      <c r="N89" s="210" t="s">
        <v>232</v>
      </c>
    </row>
    <row r="90" spans="1:14" x14ac:dyDescent="0.25">
      <c r="A90" s="226" t="s">
        <v>15</v>
      </c>
      <c r="B90" s="227" t="s">
        <v>15</v>
      </c>
      <c r="C90" s="256"/>
      <c r="D90" s="256" t="s">
        <v>27</v>
      </c>
      <c r="E90" s="206"/>
      <c r="F90" s="207" t="s">
        <v>152</v>
      </c>
      <c r="G90" s="208" t="s">
        <v>157</v>
      </c>
      <c r="H90" s="208" t="s">
        <v>28</v>
      </c>
      <c r="I90" s="208" t="s">
        <v>28</v>
      </c>
      <c r="J90" s="208" t="s">
        <v>28</v>
      </c>
      <c r="K90" s="208" t="s">
        <v>28</v>
      </c>
      <c r="L90" s="209">
        <v>0</v>
      </c>
      <c r="M90" s="209">
        <v>87</v>
      </c>
      <c r="N90" s="210" t="s">
        <v>187</v>
      </c>
    </row>
    <row r="91" spans="1:14" x14ac:dyDescent="0.25">
      <c r="A91" s="226" t="s">
        <v>15</v>
      </c>
      <c r="B91" s="227" t="s">
        <v>15</v>
      </c>
      <c r="C91" s="256"/>
      <c r="D91" s="256" t="s">
        <v>27</v>
      </c>
      <c r="E91" s="206"/>
      <c r="F91" s="207" t="s">
        <v>152</v>
      </c>
      <c r="G91" s="208" t="s">
        <v>32</v>
      </c>
      <c r="H91" s="208" t="s">
        <v>28</v>
      </c>
      <c r="I91" s="208" t="s">
        <v>28</v>
      </c>
      <c r="J91" s="208" t="s">
        <v>28</v>
      </c>
      <c r="K91" s="208" t="s">
        <v>28</v>
      </c>
      <c r="L91" s="209">
        <v>0</v>
      </c>
      <c r="M91" s="209">
        <v>40000</v>
      </c>
      <c r="N91" s="210" t="s">
        <v>233</v>
      </c>
    </row>
    <row r="92" spans="1:14" x14ac:dyDescent="0.25">
      <c r="A92" s="226" t="s">
        <v>15</v>
      </c>
      <c r="B92" s="227" t="s">
        <v>15</v>
      </c>
      <c r="C92" s="256"/>
      <c r="D92" s="256" t="s">
        <v>27</v>
      </c>
      <c r="E92" s="206"/>
      <c r="F92" s="207" t="s">
        <v>152</v>
      </c>
      <c r="G92" s="208" t="s">
        <v>33</v>
      </c>
      <c r="H92" s="208" t="s">
        <v>28</v>
      </c>
      <c r="I92" s="208" t="s">
        <v>28</v>
      </c>
      <c r="J92" s="208" t="s">
        <v>28</v>
      </c>
      <c r="K92" s="208" t="s">
        <v>28</v>
      </c>
      <c r="L92" s="209">
        <v>0</v>
      </c>
      <c r="M92" s="209">
        <v>30000</v>
      </c>
      <c r="N92" s="210" t="s">
        <v>188</v>
      </c>
    </row>
    <row r="93" spans="1:14" x14ac:dyDescent="0.25">
      <c r="A93" s="226" t="s">
        <v>15</v>
      </c>
      <c r="B93" s="227" t="s">
        <v>15</v>
      </c>
      <c r="C93" s="256"/>
      <c r="D93" s="256" t="s">
        <v>27</v>
      </c>
      <c r="E93" s="206"/>
      <c r="F93" s="207" t="s">
        <v>152</v>
      </c>
      <c r="G93" s="208" t="s">
        <v>142</v>
      </c>
      <c r="H93" s="208" t="s">
        <v>28</v>
      </c>
      <c r="I93" s="208" t="s">
        <v>28</v>
      </c>
      <c r="J93" s="208" t="s">
        <v>28</v>
      </c>
      <c r="K93" s="208" t="s">
        <v>28</v>
      </c>
      <c r="L93" s="209">
        <v>0</v>
      </c>
      <c r="M93" s="209">
        <v>46299</v>
      </c>
      <c r="N93" s="210" t="s">
        <v>234</v>
      </c>
    </row>
    <row r="94" spans="1:14" x14ac:dyDescent="0.25">
      <c r="A94" s="226" t="s">
        <v>15</v>
      </c>
      <c r="B94" s="227" t="s">
        <v>15</v>
      </c>
      <c r="C94" s="256"/>
      <c r="D94" s="256" t="s">
        <v>27</v>
      </c>
      <c r="E94" s="206"/>
      <c r="F94" s="207" t="s">
        <v>152</v>
      </c>
      <c r="G94" s="208" t="s">
        <v>38</v>
      </c>
      <c r="H94" s="208" t="s">
        <v>28</v>
      </c>
      <c r="I94" s="208" t="s">
        <v>28</v>
      </c>
      <c r="J94" s="208" t="s">
        <v>28</v>
      </c>
      <c r="K94" s="208" t="s">
        <v>28</v>
      </c>
      <c r="L94" s="209">
        <v>0</v>
      </c>
      <c r="M94" s="209">
        <v>-60000</v>
      </c>
      <c r="N94" s="210" t="s">
        <v>234</v>
      </c>
    </row>
    <row r="95" spans="1:14" x14ac:dyDescent="0.25">
      <c r="A95" s="226" t="s">
        <v>15</v>
      </c>
      <c r="B95" s="227" t="s">
        <v>15</v>
      </c>
      <c r="C95" s="256"/>
      <c r="D95" s="256" t="s">
        <v>27</v>
      </c>
      <c r="E95" s="206"/>
      <c r="F95" s="207" t="s">
        <v>126</v>
      </c>
      <c r="G95" s="208" t="s">
        <v>32</v>
      </c>
      <c r="H95" s="208" t="s">
        <v>28</v>
      </c>
      <c r="I95" s="208" t="s">
        <v>28</v>
      </c>
      <c r="J95" s="208" t="s">
        <v>28</v>
      </c>
      <c r="K95" s="208" t="s">
        <v>28</v>
      </c>
      <c r="L95" s="209">
        <v>0</v>
      </c>
      <c r="M95" s="209">
        <v>60000</v>
      </c>
      <c r="N95" s="210" t="s">
        <v>235</v>
      </c>
    </row>
    <row r="96" spans="1:14" x14ac:dyDescent="0.25">
      <c r="A96" s="226" t="s">
        <v>15</v>
      </c>
      <c r="B96" s="227" t="s">
        <v>15</v>
      </c>
      <c r="C96" s="256"/>
      <c r="D96" s="256" t="s">
        <v>27</v>
      </c>
      <c r="E96" s="206"/>
      <c r="F96" s="207" t="s">
        <v>31</v>
      </c>
      <c r="G96" s="208" t="s">
        <v>156</v>
      </c>
      <c r="H96" s="208" t="s">
        <v>28</v>
      </c>
      <c r="I96" s="208" t="s">
        <v>28</v>
      </c>
      <c r="J96" s="208" t="s">
        <v>28</v>
      </c>
      <c r="K96" s="208" t="s">
        <v>28</v>
      </c>
      <c r="L96" s="209">
        <v>0</v>
      </c>
      <c r="M96" s="209">
        <v>600</v>
      </c>
      <c r="N96" s="210" t="s">
        <v>236</v>
      </c>
    </row>
    <row r="97" spans="1:14" x14ac:dyDescent="0.25">
      <c r="A97" s="226" t="s">
        <v>15</v>
      </c>
      <c r="B97" s="227" t="s">
        <v>15</v>
      </c>
      <c r="C97" s="256"/>
      <c r="D97" s="256" t="s">
        <v>27</v>
      </c>
      <c r="E97" s="206"/>
      <c r="F97" s="207" t="s">
        <v>175</v>
      </c>
      <c r="G97" s="208" t="s">
        <v>32</v>
      </c>
      <c r="H97" s="208" t="s">
        <v>28</v>
      </c>
      <c r="I97" s="208" t="s">
        <v>28</v>
      </c>
      <c r="J97" s="208" t="s">
        <v>28</v>
      </c>
      <c r="K97" s="208" t="s">
        <v>28</v>
      </c>
      <c r="L97" s="209">
        <v>0</v>
      </c>
      <c r="M97" s="209">
        <v>5000</v>
      </c>
      <c r="N97" s="210" t="s">
        <v>237</v>
      </c>
    </row>
    <row r="98" spans="1:14" x14ac:dyDescent="0.25">
      <c r="A98" s="226" t="s">
        <v>15</v>
      </c>
      <c r="B98" s="227" t="s">
        <v>15</v>
      </c>
      <c r="C98" s="256"/>
      <c r="D98" s="256" t="s">
        <v>27</v>
      </c>
      <c r="E98" s="206"/>
      <c r="F98" s="207" t="s">
        <v>145</v>
      </c>
      <c r="G98" s="208" t="s">
        <v>161</v>
      </c>
      <c r="H98" s="208" t="s">
        <v>28</v>
      </c>
      <c r="I98" s="208" t="s">
        <v>28</v>
      </c>
      <c r="J98" s="208" t="s">
        <v>28</v>
      </c>
      <c r="K98" s="208" t="s">
        <v>28</v>
      </c>
      <c r="L98" s="209">
        <v>0</v>
      </c>
      <c r="M98" s="209">
        <v>8000</v>
      </c>
      <c r="N98" s="210" t="s">
        <v>162</v>
      </c>
    </row>
    <row r="99" spans="1:14" x14ac:dyDescent="0.25">
      <c r="A99" s="226" t="s">
        <v>15</v>
      </c>
      <c r="B99" s="227" t="s">
        <v>15</v>
      </c>
      <c r="C99" s="256"/>
      <c r="D99" s="256" t="s">
        <v>27</v>
      </c>
      <c r="E99" s="206"/>
      <c r="F99" s="207" t="s">
        <v>145</v>
      </c>
      <c r="G99" s="208" t="s">
        <v>144</v>
      </c>
      <c r="H99" s="208" t="s">
        <v>28</v>
      </c>
      <c r="I99" s="208" t="s">
        <v>28</v>
      </c>
      <c r="J99" s="208" t="s">
        <v>28</v>
      </c>
      <c r="K99" s="208" t="s">
        <v>28</v>
      </c>
      <c r="L99" s="209">
        <v>0</v>
      </c>
      <c r="M99" s="209">
        <v>126600</v>
      </c>
      <c r="N99" s="210" t="s">
        <v>238</v>
      </c>
    </row>
    <row r="100" spans="1:14" ht="15.75" thickBot="1" x14ac:dyDescent="0.3">
      <c r="A100" s="226" t="s">
        <v>15</v>
      </c>
      <c r="B100" s="227" t="s">
        <v>15</v>
      </c>
      <c r="C100" s="256"/>
      <c r="D100" s="256" t="s">
        <v>27</v>
      </c>
      <c r="E100" s="206"/>
      <c r="F100" s="207" t="s">
        <v>34</v>
      </c>
      <c r="G100" s="208" t="s">
        <v>35</v>
      </c>
      <c r="H100" s="208" t="s">
        <v>28</v>
      </c>
      <c r="I100" s="208" t="s">
        <v>28</v>
      </c>
      <c r="J100" s="208" t="s">
        <v>28</v>
      </c>
      <c r="K100" s="208" t="s">
        <v>28</v>
      </c>
      <c r="L100" s="209">
        <v>0</v>
      </c>
      <c r="M100" s="209">
        <v>-826206.52</v>
      </c>
      <c r="N100" s="210" t="s">
        <v>239</v>
      </c>
    </row>
    <row r="101" spans="1:14" ht="15.75" thickBot="1" x14ac:dyDescent="0.3">
      <c r="A101" s="288" t="s">
        <v>29</v>
      </c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58">
        <f>SUM(L71:L100)</f>
        <v>0</v>
      </c>
      <c r="M101" s="58">
        <f>SUM(M72:M100)</f>
        <v>150000</v>
      </c>
      <c r="N101" s="59"/>
    </row>
    <row r="102" spans="1:14" x14ac:dyDescent="0.25">
      <c r="A102" s="283" t="s">
        <v>39</v>
      </c>
      <c r="B102" s="283"/>
      <c r="C102" s="283"/>
      <c r="D102" s="283"/>
      <c r="E102" s="283"/>
      <c r="F102" s="283"/>
      <c r="G102" s="283"/>
      <c r="H102" s="283"/>
      <c r="I102" s="284"/>
    </row>
  </sheetData>
  <sheetProtection selectLockedCells="1" selectUnlockedCells="1"/>
  <mergeCells count="8">
    <mergeCell ref="A102:I102"/>
    <mergeCell ref="A62:K62"/>
    <mergeCell ref="A56:K56"/>
    <mergeCell ref="A14:K14"/>
    <mergeCell ref="A26:K26"/>
    <mergeCell ref="A32:K32"/>
    <mergeCell ref="A45:K45"/>
    <mergeCell ref="A101:K101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16" workbookViewId="0">
      <selection activeCell="D67" sqref="D67"/>
    </sheetView>
  </sheetViews>
  <sheetFormatPr defaultColWidth="8.7109375" defaultRowHeight="15" x14ac:dyDescent="0.25"/>
  <cols>
    <col min="1" max="1" width="7.7109375" style="69" customWidth="1"/>
    <col min="2" max="2" width="33.7109375" style="69" customWidth="1"/>
    <col min="3" max="4" width="16.7109375" style="69" customWidth="1"/>
    <col min="5" max="5" width="16.7109375" style="70" customWidth="1"/>
    <col min="6" max="16384" width="8.7109375" style="6"/>
  </cols>
  <sheetData>
    <row r="1" spans="1:5" ht="9.75" customHeight="1" x14ac:dyDescent="0.25">
      <c r="D1" s="300" t="s">
        <v>40</v>
      </c>
      <c r="E1" s="300"/>
    </row>
    <row r="2" spans="1:5" x14ac:dyDescent="0.25">
      <c r="E2" s="71"/>
    </row>
    <row r="3" spans="1:5" ht="20.25" customHeight="1" x14ac:dyDescent="0.25">
      <c r="A3" s="72" t="s">
        <v>41</v>
      </c>
      <c r="B3" s="73"/>
      <c r="C3" s="73"/>
      <c r="D3" s="73"/>
      <c r="E3" s="74"/>
    </row>
    <row r="4" spans="1:5" s="14" customFormat="1" ht="15.75" customHeight="1" x14ac:dyDescent="0.25">
      <c r="A4" s="75"/>
      <c r="B4" s="69"/>
      <c r="C4" s="69"/>
      <c r="D4" s="69"/>
      <c r="E4" s="70"/>
    </row>
    <row r="5" spans="1:5" ht="15" customHeight="1" x14ac:dyDescent="0.25">
      <c r="A5" s="292" t="s">
        <v>42</v>
      </c>
      <c r="B5" s="292"/>
      <c r="C5" s="292"/>
      <c r="D5" s="292"/>
    </row>
    <row r="6" spans="1:5" ht="15" customHeight="1" x14ac:dyDescent="0.25">
      <c r="A6" s="76" t="s">
        <v>43</v>
      </c>
      <c r="E6" s="70">
        <v>48993490.829999998</v>
      </c>
    </row>
    <row r="7" spans="1:5" s="80" customFormat="1" ht="15" customHeight="1" x14ac:dyDescent="0.25">
      <c r="A7" s="77" t="s">
        <v>44</v>
      </c>
      <c r="B7" s="78"/>
      <c r="C7" s="78"/>
      <c r="D7" s="78"/>
      <c r="E7" s="79">
        <v>210000</v>
      </c>
    </row>
    <row r="8" spans="1:5" s="80" customFormat="1" ht="15" customHeight="1" x14ac:dyDescent="0.25">
      <c r="A8" s="77" t="s">
        <v>128</v>
      </c>
      <c r="B8" s="78"/>
      <c r="C8" s="192"/>
      <c r="D8" s="78"/>
      <c r="E8" s="79">
        <v>60000</v>
      </c>
    </row>
    <row r="9" spans="1:5" s="80" customFormat="1" ht="15" customHeight="1" x14ac:dyDescent="0.25">
      <c r="A9" s="77" t="s">
        <v>132</v>
      </c>
      <c r="B9" s="78"/>
      <c r="C9" s="192"/>
      <c r="D9" s="78"/>
      <c r="E9" s="79">
        <v>2830439.52</v>
      </c>
    </row>
    <row r="10" spans="1:5" s="80" customFormat="1" ht="15" customHeight="1" x14ac:dyDescent="0.25">
      <c r="A10" s="77" t="s">
        <v>167</v>
      </c>
      <c r="B10" s="78"/>
      <c r="C10" s="192"/>
      <c r="D10" s="78"/>
      <c r="E10" s="79">
        <v>98500</v>
      </c>
    </row>
    <row r="11" spans="1:5" ht="15" customHeight="1" x14ac:dyDescent="0.25">
      <c r="A11" s="77" t="s">
        <v>168</v>
      </c>
      <c r="B11" s="78"/>
      <c r="C11" s="192"/>
      <c r="D11" s="78"/>
      <c r="E11" s="79">
        <v>175000</v>
      </c>
    </row>
    <row r="12" spans="1:5" ht="15" customHeight="1" x14ac:dyDescent="0.25">
      <c r="A12" s="77" t="s">
        <v>169</v>
      </c>
      <c r="B12" s="78"/>
      <c r="C12" s="192"/>
      <c r="D12" s="78"/>
      <c r="E12" s="79">
        <v>1624258</v>
      </c>
    </row>
    <row r="13" spans="1:5" ht="15" customHeight="1" x14ac:dyDescent="0.25">
      <c r="A13" s="77" t="s">
        <v>181</v>
      </c>
      <c r="B13" s="78"/>
      <c r="C13" s="192"/>
      <c r="D13" s="78"/>
      <c r="E13" s="79">
        <v>1165389</v>
      </c>
    </row>
    <row r="14" spans="1:5" ht="15" customHeight="1" x14ac:dyDescent="0.25">
      <c r="A14" s="77" t="s">
        <v>190</v>
      </c>
      <c r="B14" s="78"/>
      <c r="C14" s="192"/>
      <c r="D14" s="78"/>
      <c r="E14" s="79">
        <v>75000</v>
      </c>
    </row>
    <row r="15" spans="1:5" ht="15" customHeight="1" x14ac:dyDescent="0.25">
      <c r="A15" s="77" t="s">
        <v>213</v>
      </c>
      <c r="B15" s="78"/>
      <c r="C15" s="192"/>
      <c r="D15" s="78"/>
      <c r="E15" s="79">
        <f>SUM(E17:E18)</f>
        <v>1600724</v>
      </c>
    </row>
    <row r="16" spans="1:5" ht="15" customHeight="1" x14ac:dyDescent="0.25">
      <c r="A16" s="301" t="s">
        <v>45</v>
      </c>
      <c r="B16" s="301"/>
      <c r="C16" s="301"/>
      <c r="D16" s="301"/>
    </row>
    <row r="17" spans="1:5" s="60" customFormat="1" ht="15" customHeight="1" x14ac:dyDescent="0.2">
      <c r="A17" s="302" t="s">
        <v>46</v>
      </c>
      <c r="B17" s="302"/>
      <c r="C17" s="302"/>
      <c r="D17" s="302"/>
      <c r="E17" s="193">
        <v>160770</v>
      </c>
    </row>
    <row r="18" spans="1:5" s="62" customFormat="1" ht="15" customHeight="1" thickBot="1" x14ac:dyDescent="0.3">
      <c r="A18" s="81" t="s">
        <v>47</v>
      </c>
      <c r="B18" s="82"/>
      <c r="C18" s="82"/>
      <c r="D18" s="83"/>
      <c r="E18" s="79">
        <v>1439954</v>
      </c>
    </row>
    <row r="19" spans="1:5" s="14" customFormat="1" ht="15" customHeight="1" x14ac:dyDescent="0.25">
      <c r="A19" s="298" t="s">
        <v>48</v>
      </c>
      <c r="B19" s="298"/>
      <c r="C19" s="298"/>
      <c r="D19" s="298"/>
      <c r="E19" s="84">
        <f>SUM(E6:E15)</f>
        <v>56832801.350000001</v>
      </c>
    </row>
    <row r="20" spans="1:5" ht="15" customHeight="1" x14ac:dyDescent="0.25">
      <c r="A20" s="85"/>
      <c r="B20" s="78"/>
      <c r="C20" s="78"/>
      <c r="D20" s="78"/>
      <c r="E20" s="86"/>
    </row>
    <row r="21" spans="1:5" ht="15" customHeight="1" x14ac:dyDescent="0.25">
      <c r="A21" s="304" t="s">
        <v>49</v>
      </c>
      <c r="B21" s="304"/>
      <c r="C21" s="304"/>
      <c r="D21" s="304"/>
      <c r="E21" s="86"/>
    </row>
    <row r="22" spans="1:5" ht="15" customHeight="1" x14ac:dyDescent="0.25">
      <c r="A22" s="77" t="s">
        <v>43</v>
      </c>
      <c r="B22" s="78"/>
      <c r="C22" s="78"/>
      <c r="D22" s="78"/>
      <c r="E22" s="79">
        <v>50462144.299999997</v>
      </c>
    </row>
    <row r="23" spans="1:5" s="80" customFormat="1" ht="15" customHeight="1" x14ac:dyDescent="0.25">
      <c r="A23" s="77" t="s">
        <v>44</v>
      </c>
      <c r="B23" s="78"/>
      <c r="C23" s="78"/>
      <c r="D23" s="78"/>
      <c r="E23" s="79">
        <v>210000</v>
      </c>
    </row>
    <row r="24" spans="1:5" s="80" customFormat="1" ht="15" customHeight="1" x14ac:dyDescent="0.25">
      <c r="A24" s="77" t="s">
        <v>128</v>
      </c>
      <c r="B24" s="78"/>
      <c r="C24" s="192"/>
      <c r="D24" s="78"/>
      <c r="E24" s="79">
        <v>60000</v>
      </c>
    </row>
    <row r="25" spans="1:5" s="80" customFormat="1" ht="15" customHeight="1" x14ac:dyDescent="0.25">
      <c r="A25" s="77" t="s">
        <v>132</v>
      </c>
      <c r="B25" s="78"/>
      <c r="C25" s="192"/>
      <c r="D25" s="78"/>
      <c r="E25" s="79">
        <v>4830439.5199999996</v>
      </c>
    </row>
    <row r="26" spans="1:5" ht="15" customHeight="1" x14ac:dyDescent="0.25">
      <c r="A26" s="77" t="s">
        <v>167</v>
      </c>
      <c r="B26" s="78"/>
      <c r="C26" s="192"/>
      <c r="D26" s="78"/>
      <c r="E26" s="79">
        <v>98500</v>
      </c>
    </row>
    <row r="27" spans="1:5" ht="15" customHeight="1" x14ac:dyDescent="0.25">
      <c r="A27" s="77" t="s">
        <v>168</v>
      </c>
      <c r="B27" s="78"/>
      <c r="C27" s="192"/>
      <c r="D27" s="78"/>
      <c r="E27" s="79">
        <v>175000</v>
      </c>
    </row>
    <row r="28" spans="1:5" ht="15" customHeight="1" x14ac:dyDescent="0.25">
      <c r="A28" s="77" t="s">
        <v>169</v>
      </c>
      <c r="B28" s="78"/>
      <c r="C28" s="192"/>
      <c r="D28" s="78"/>
      <c r="E28" s="79">
        <v>2624258</v>
      </c>
    </row>
    <row r="29" spans="1:5" ht="15" customHeight="1" x14ac:dyDescent="0.25">
      <c r="A29" s="77" t="s">
        <v>181</v>
      </c>
      <c r="B29" s="78"/>
      <c r="C29" s="192"/>
      <c r="D29" s="78"/>
      <c r="E29" s="79">
        <v>1405685.75</v>
      </c>
    </row>
    <row r="30" spans="1:5" ht="15" customHeight="1" x14ac:dyDescent="0.25">
      <c r="A30" s="77" t="s">
        <v>190</v>
      </c>
      <c r="B30" s="78"/>
      <c r="C30" s="192"/>
      <c r="D30" s="78"/>
      <c r="E30" s="79">
        <v>75000</v>
      </c>
    </row>
    <row r="31" spans="1:5" ht="15" customHeight="1" x14ac:dyDescent="0.25">
      <c r="A31" s="77" t="s">
        <v>213</v>
      </c>
      <c r="B31" s="78"/>
      <c r="C31" s="192"/>
      <c r="D31" s="78"/>
      <c r="E31" s="79">
        <f>SUM(E33:E34)</f>
        <v>310770</v>
      </c>
    </row>
    <row r="32" spans="1:5" s="60" customFormat="1" ht="15" customHeight="1" x14ac:dyDescent="0.2">
      <c r="A32" s="301" t="s">
        <v>45</v>
      </c>
      <c r="B32" s="301"/>
      <c r="C32" s="301"/>
      <c r="D32" s="301"/>
      <c r="E32" s="79"/>
    </row>
    <row r="33" spans="1:5" s="60" customFormat="1" ht="15" customHeight="1" x14ac:dyDescent="0.2">
      <c r="A33" s="302" t="s">
        <v>46</v>
      </c>
      <c r="B33" s="302"/>
      <c r="C33" s="302"/>
      <c r="D33" s="302"/>
      <c r="E33" s="193">
        <v>160770</v>
      </c>
    </row>
    <row r="34" spans="1:5" ht="15" customHeight="1" thickBot="1" x14ac:dyDescent="0.3">
      <c r="A34" s="81" t="s">
        <v>47</v>
      </c>
      <c r="B34" s="82"/>
      <c r="C34" s="82"/>
      <c r="D34" s="83"/>
      <c r="E34" s="79">
        <v>150000</v>
      </c>
    </row>
    <row r="35" spans="1:5" ht="15" customHeight="1" x14ac:dyDescent="0.25">
      <c r="A35" s="303" t="s">
        <v>50</v>
      </c>
      <c r="B35" s="303"/>
      <c r="C35" s="303"/>
      <c r="D35" s="303"/>
      <c r="E35" s="84">
        <f>SUM(E22:E31)</f>
        <v>60251797.569999993</v>
      </c>
    </row>
    <row r="36" spans="1:5" s="68" customFormat="1" ht="15" customHeight="1" x14ac:dyDescent="0.25">
      <c r="A36" s="87"/>
      <c r="B36" s="69"/>
      <c r="C36" s="69"/>
      <c r="D36" s="69"/>
      <c r="E36" s="79"/>
    </row>
    <row r="37" spans="1:5" s="80" customFormat="1" ht="15" customHeight="1" x14ac:dyDescent="0.25">
      <c r="A37" s="292" t="s">
        <v>51</v>
      </c>
      <c r="B37" s="292"/>
      <c r="C37" s="292"/>
      <c r="D37" s="292"/>
      <c r="E37" s="79"/>
    </row>
    <row r="38" spans="1:5" ht="15" customHeight="1" x14ac:dyDescent="0.25">
      <c r="A38" s="299" t="s">
        <v>52</v>
      </c>
      <c r="B38" s="299"/>
      <c r="C38" s="299"/>
      <c r="D38" s="299"/>
      <c r="E38" s="88">
        <v>3000000</v>
      </c>
    </row>
    <row r="39" spans="1:5" ht="15" customHeight="1" x14ac:dyDescent="0.25">
      <c r="A39" s="77" t="s">
        <v>149</v>
      </c>
      <c r="B39" s="78"/>
      <c r="C39" s="192"/>
      <c r="D39" s="78"/>
      <c r="E39" s="79">
        <v>2000000</v>
      </c>
    </row>
    <row r="40" spans="1:5" ht="15" customHeight="1" x14ac:dyDescent="0.25">
      <c r="A40" s="77" t="s">
        <v>170</v>
      </c>
      <c r="B40" s="78"/>
      <c r="C40" s="192"/>
      <c r="D40" s="78"/>
      <c r="E40" s="79">
        <v>1000000</v>
      </c>
    </row>
    <row r="41" spans="1:5" ht="15" customHeight="1" x14ac:dyDescent="0.25">
      <c r="A41" s="77" t="s">
        <v>183</v>
      </c>
      <c r="B41" s="78"/>
      <c r="C41" s="192"/>
      <c r="D41" s="78"/>
      <c r="E41" s="79">
        <v>400000</v>
      </c>
    </row>
    <row r="42" spans="1:5" ht="15" customHeight="1" x14ac:dyDescent="0.25">
      <c r="A42" s="299" t="s">
        <v>53</v>
      </c>
      <c r="B42" s="299"/>
      <c r="C42" s="299"/>
      <c r="D42" s="299"/>
      <c r="E42" s="79">
        <v>-1531346.53</v>
      </c>
    </row>
    <row r="43" spans="1:5" ht="15" customHeight="1" x14ac:dyDescent="0.25">
      <c r="A43" s="299" t="s">
        <v>182</v>
      </c>
      <c r="B43" s="299"/>
      <c r="C43" s="299"/>
      <c r="D43" s="299"/>
      <c r="E43" s="79">
        <v>-159703.25</v>
      </c>
    </row>
    <row r="44" spans="1:5" ht="15" customHeight="1" thickBot="1" x14ac:dyDescent="0.3">
      <c r="A44" s="77" t="s">
        <v>223</v>
      </c>
      <c r="B44" s="78"/>
      <c r="C44" s="192"/>
      <c r="D44" s="78"/>
      <c r="E44" s="79">
        <v>-1289954</v>
      </c>
    </row>
    <row r="45" spans="1:5" ht="14.1" customHeight="1" x14ac:dyDescent="0.25">
      <c r="A45" s="298" t="s">
        <v>54</v>
      </c>
      <c r="B45" s="298"/>
      <c r="C45" s="298"/>
      <c r="D45" s="298"/>
      <c r="E45" s="84">
        <f>SUM(E38:E44)</f>
        <v>3418996.2199999997</v>
      </c>
    </row>
    <row r="46" spans="1:5" ht="14.1" customHeight="1" x14ac:dyDescent="0.25"/>
    <row r="47" spans="1:5" ht="14.1" customHeight="1" x14ac:dyDescent="0.25"/>
    <row r="48" spans="1:5" ht="14.1" customHeight="1" x14ac:dyDescent="0.25"/>
    <row r="49" spans="1:5" ht="14.1" customHeight="1" x14ac:dyDescent="0.25"/>
    <row r="50" spans="1:5" ht="14.1" customHeight="1" x14ac:dyDescent="0.25"/>
    <row r="51" spans="1:5" ht="14.1" customHeight="1" x14ac:dyDescent="0.25"/>
    <row r="52" spans="1:5" ht="14.1" customHeight="1" x14ac:dyDescent="0.25"/>
    <row r="53" spans="1:5" ht="14.1" customHeight="1" x14ac:dyDescent="0.25"/>
    <row r="54" spans="1:5" ht="14.1" customHeight="1" x14ac:dyDescent="0.25"/>
    <row r="55" spans="1:5" ht="14.1" customHeight="1" x14ac:dyDescent="0.25"/>
    <row r="56" spans="1:5" ht="14.1" customHeight="1" x14ac:dyDescent="0.25"/>
    <row r="57" spans="1:5" ht="14.1" customHeight="1" x14ac:dyDescent="0.25"/>
    <row r="58" spans="1:5" ht="14.1" customHeight="1" x14ac:dyDescent="0.25"/>
    <row r="59" spans="1:5" ht="16.5" customHeight="1" thickBot="1" x14ac:dyDescent="0.3">
      <c r="A59" s="72" t="s">
        <v>55</v>
      </c>
      <c r="B59" s="73"/>
      <c r="C59" s="73"/>
      <c r="D59" s="73"/>
      <c r="E59" s="74"/>
    </row>
    <row r="60" spans="1:5" ht="15" customHeight="1" thickBot="1" x14ac:dyDescent="0.3">
      <c r="A60" s="306" t="s">
        <v>56</v>
      </c>
      <c r="B60" s="306"/>
      <c r="C60" s="89" t="s">
        <v>57</v>
      </c>
      <c r="D60" s="89" t="s">
        <v>58</v>
      </c>
      <c r="E60" s="90" t="s">
        <v>59</v>
      </c>
    </row>
    <row r="61" spans="1:5" ht="15" customHeight="1" x14ac:dyDescent="0.25">
      <c r="A61" s="307" t="s">
        <v>60</v>
      </c>
      <c r="B61" s="307"/>
      <c r="C61" s="91">
        <f>SUM(E6)</f>
        <v>48993490.829999998</v>
      </c>
      <c r="D61" s="91">
        <f>SUM(E7+E8+E9+E10+E11+E12+E14+E13+E15)</f>
        <v>7839310.5199999996</v>
      </c>
      <c r="E61" s="92">
        <f>SUM(C61+D61)</f>
        <v>56832801.349999994</v>
      </c>
    </row>
    <row r="62" spans="1:5" ht="15" customHeight="1" thickBot="1" x14ac:dyDescent="0.3">
      <c r="A62" s="308" t="s">
        <v>61</v>
      </c>
      <c r="B62" s="308"/>
      <c r="C62" s="93">
        <f>SUM(E22)</f>
        <v>50462144.299999997</v>
      </c>
      <c r="D62" s="93">
        <f>SUM(E23+E24+E25+E26+E27+E28+E30+E29+E31)</f>
        <v>9789653.2699999996</v>
      </c>
      <c r="E62" s="94">
        <f>SUM(C62+D62)</f>
        <v>60251797.569999993</v>
      </c>
    </row>
    <row r="63" spans="1:5" ht="15" customHeight="1" thickBot="1" x14ac:dyDescent="0.3">
      <c r="A63" s="309" t="s">
        <v>62</v>
      </c>
      <c r="B63" s="309"/>
      <c r="C63" s="95">
        <f>SUM(C61-C62)</f>
        <v>-1468653.4699999988</v>
      </c>
      <c r="D63" s="95">
        <f>SUM(D61-D62)</f>
        <v>-1950342.75</v>
      </c>
      <c r="E63" s="96">
        <f>SUM(E61-E62)</f>
        <v>-3418996.2199999988</v>
      </c>
    </row>
    <row r="64" spans="1:5" ht="15" customHeight="1" thickBot="1" x14ac:dyDescent="0.3">
      <c r="A64" s="97"/>
      <c r="B64" s="97"/>
      <c r="C64" s="97"/>
      <c r="D64" s="97"/>
      <c r="E64" s="97"/>
    </row>
    <row r="65" spans="1:5" ht="15" customHeight="1" thickBot="1" x14ac:dyDescent="0.3">
      <c r="A65" s="295" t="s">
        <v>63</v>
      </c>
      <c r="B65" s="295"/>
      <c r="C65" s="89" t="s">
        <v>57</v>
      </c>
      <c r="D65" s="89" t="s">
        <v>58</v>
      </c>
      <c r="E65" s="90" t="s">
        <v>59</v>
      </c>
    </row>
    <row r="66" spans="1:5" ht="24.95" customHeight="1" x14ac:dyDescent="0.25">
      <c r="A66" s="98" t="s">
        <v>64</v>
      </c>
      <c r="B66" s="99" t="s">
        <v>65</v>
      </c>
      <c r="C66" s="100">
        <f>SUM(E38)</f>
        <v>3000000</v>
      </c>
      <c r="D66" s="100">
        <f>SUM(E39+E40+E41+E44)</f>
        <v>2110046</v>
      </c>
      <c r="E66" s="101">
        <f>SUM(C66+D66)</f>
        <v>5110046</v>
      </c>
    </row>
    <row r="67" spans="1:5" s="60" customFormat="1" ht="24.95" customHeight="1" x14ac:dyDescent="0.2">
      <c r="A67" s="98" t="s">
        <v>66</v>
      </c>
      <c r="B67" s="99" t="s">
        <v>67</v>
      </c>
      <c r="C67" s="102">
        <f>SUM(E42)</f>
        <v>-1531346.53</v>
      </c>
      <c r="D67" s="102">
        <f>SUM(E43)</f>
        <v>-159703.25</v>
      </c>
      <c r="E67" s="103">
        <f>SUM(C67+D67)</f>
        <v>-1691049.78</v>
      </c>
    </row>
    <row r="68" spans="1:5" ht="15" customHeight="1" thickBot="1" x14ac:dyDescent="0.3">
      <c r="A68" s="104" t="s">
        <v>68</v>
      </c>
      <c r="B68" s="105" t="s">
        <v>69</v>
      </c>
      <c r="C68" s="106">
        <v>0</v>
      </c>
      <c r="D68" s="106">
        <v>0</v>
      </c>
      <c r="E68" s="107">
        <f>SUM(C68+D68)</f>
        <v>0</v>
      </c>
    </row>
    <row r="69" spans="1:5" ht="15" customHeight="1" thickBot="1" x14ac:dyDescent="0.3">
      <c r="A69" s="295" t="s">
        <v>70</v>
      </c>
      <c r="B69" s="295"/>
      <c r="C69" s="95">
        <f>SUM(C66:C68)</f>
        <v>1468653.47</v>
      </c>
      <c r="D69" s="95">
        <f>SUM(D66:D68)</f>
        <v>1950342.75</v>
      </c>
      <c r="E69" s="96">
        <f>SUM(E66:E68)</f>
        <v>3418996.2199999997</v>
      </c>
    </row>
    <row r="70" spans="1:5" ht="15" customHeight="1" thickBot="1" x14ac:dyDescent="0.3">
      <c r="A70" s="108"/>
      <c r="B70" s="108"/>
      <c r="C70" s="109"/>
      <c r="D70" s="109"/>
      <c r="E70" s="109"/>
    </row>
    <row r="71" spans="1:5" ht="15" customHeight="1" thickBot="1" x14ac:dyDescent="0.3">
      <c r="A71" s="295" t="s">
        <v>71</v>
      </c>
      <c r="B71" s="295"/>
      <c r="C71" s="89" t="s">
        <v>57</v>
      </c>
      <c r="D71" s="89" t="s">
        <v>58</v>
      </c>
      <c r="E71" s="90" t="s">
        <v>59</v>
      </c>
    </row>
    <row r="72" spans="1:5" ht="15" customHeight="1" x14ac:dyDescent="0.25">
      <c r="A72" s="296" t="s">
        <v>72</v>
      </c>
      <c r="B72" s="296"/>
      <c r="C72" s="110">
        <f>SUM(C61+C66)</f>
        <v>51993490.829999998</v>
      </c>
      <c r="D72" s="110">
        <f>SUM(D61+D66)</f>
        <v>9949356.5199999996</v>
      </c>
      <c r="E72" s="111">
        <f>SUM(E61+E66)</f>
        <v>61942847.349999994</v>
      </c>
    </row>
    <row r="73" spans="1:5" ht="15" customHeight="1" thickBot="1" x14ac:dyDescent="0.3">
      <c r="A73" s="297" t="s">
        <v>73</v>
      </c>
      <c r="B73" s="297"/>
      <c r="C73" s="112">
        <f>SUM(C62-C67)</f>
        <v>51993490.829999998</v>
      </c>
      <c r="D73" s="112">
        <f>SUM(D62-D67)</f>
        <v>9949356.5199999996</v>
      </c>
      <c r="E73" s="113">
        <f>SUM(E62-E67)</f>
        <v>61942847.349999994</v>
      </c>
    </row>
    <row r="74" spans="1:5" ht="15" customHeight="1" thickBot="1" x14ac:dyDescent="0.3">
      <c r="A74" s="293" t="s">
        <v>39</v>
      </c>
      <c r="B74" s="294"/>
      <c r="C74" s="114">
        <f>SUM(C72-C73)</f>
        <v>0</v>
      </c>
      <c r="D74" s="114">
        <f>SUM(D72-D73)</f>
        <v>0</v>
      </c>
      <c r="E74" s="115">
        <f>SUM(E72-E73)</f>
        <v>0</v>
      </c>
    </row>
    <row r="76" spans="1:5" x14ac:dyDescent="0.25">
      <c r="A76" s="305"/>
      <c r="B76" s="305"/>
      <c r="C76" s="305"/>
      <c r="D76" s="305"/>
      <c r="E76" s="116"/>
    </row>
  </sheetData>
  <sheetProtection selectLockedCells="1" selectUnlockedCells="1"/>
  <mergeCells count="25">
    <mergeCell ref="A76:D76"/>
    <mergeCell ref="A60:B60"/>
    <mergeCell ref="A61:B61"/>
    <mergeCell ref="A62:B62"/>
    <mergeCell ref="A63:B63"/>
    <mergeCell ref="A32:D32"/>
    <mergeCell ref="A33:D33"/>
    <mergeCell ref="A35:D35"/>
    <mergeCell ref="A38:D38"/>
    <mergeCell ref="A21:D21"/>
    <mergeCell ref="D1:E1"/>
    <mergeCell ref="A5:D5"/>
    <mergeCell ref="A16:D16"/>
    <mergeCell ref="A17:D17"/>
    <mergeCell ref="A19:D19"/>
    <mergeCell ref="A37:D37"/>
    <mergeCell ref="A74:B74"/>
    <mergeCell ref="A69:B69"/>
    <mergeCell ref="A71:B71"/>
    <mergeCell ref="A72:B72"/>
    <mergeCell ref="A73:B73"/>
    <mergeCell ref="A65:B65"/>
    <mergeCell ref="A45:D45"/>
    <mergeCell ref="A43:D43"/>
    <mergeCell ref="A42:D42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workbookViewId="0">
      <selection activeCell="F52" sqref="F52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17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6384" width="8.7109375" style="6"/>
  </cols>
  <sheetData>
    <row r="2" spans="1:14" ht="15.75" x14ac:dyDescent="0.25">
      <c r="A2" s="118" t="s">
        <v>74</v>
      </c>
      <c r="B2" s="118"/>
    </row>
    <row r="3" spans="1:14" x14ac:dyDescent="0.25">
      <c r="A3" s="119"/>
      <c r="B3" s="119"/>
    </row>
    <row r="4" spans="1:14" ht="15.75" thickBot="1" x14ac:dyDescent="0.3">
      <c r="A4" s="313" t="s">
        <v>75</v>
      </c>
      <c r="B4" s="313"/>
      <c r="C4" s="313"/>
      <c r="D4" s="314" t="s">
        <v>76</v>
      </c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4" ht="24.95" customHeight="1" thickTop="1" thickBot="1" x14ac:dyDescent="0.3">
      <c r="A5" s="120" t="s">
        <v>77</v>
      </c>
      <c r="B5" s="121" t="s">
        <v>78</v>
      </c>
      <c r="C5" s="315" t="s">
        <v>79</v>
      </c>
      <c r="D5" s="315"/>
      <c r="E5" s="122" t="s">
        <v>80</v>
      </c>
      <c r="F5" s="316" t="s">
        <v>80</v>
      </c>
      <c r="G5" s="316"/>
      <c r="H5" s="316"/>
      <c r="I5" s="316"/>
      <c r="J5" s="316"/>
      <c r="K5" s="123" t="s">
        <v>81</v>
      </c>
      <c r="L5" s="124" t="s">
        <v>82</v>
      </c>
      <c r="M5" s="125" t="s">
        <v>196</v>
      </c>
    </row>
    <row r="6" spans="1:14" ht="20.100000000000001" customHeight="1" thickTop="1" x14ac:dyDescent="0.25">
      <c r="A6" s="126" t="s">
        <v>77</v>
      </c>
      <c r="B6" s="127" t="s">
        <v>83</v>
      </c>
      <c r="C6" s="317">
        <v>4112</v>
      </c>
      <c r="D6" s="317"/>
      <c r="E6" s="128"/>
      <c r="F6" s="318" t="s">
        <v>84</v>
      </c>
      <c r="G6" s="318"/>
      <c r="H6" s="318"/>
      <c r="I6" s="318"/>
      <c r="J6" s="318"/>
      <c r="K6" s="129">
        <v>792900</v>
      </c>
      <c r="L6" s="129">
        <v>792900</v>
      </c>
      <c r="M6" s="130">
        <v>792900</v>
      </c>
    </row>
    <row r="7" spans="1:14" ht="20.100000000000001" customHeight="1" thickBot="1" x14ac:dyDescent="0.3">
      <c r="A7" s="131" t="s">
        <v>77</v>
      </c>
      <c r="B7" s="132" t="s">
        <v>83</v>
      </c>
      <c r="C7" s="319">
        <v>4121</v>
      </c>
      <c r="D7" s="319"/>
      <c r="E7" s="133"/>
      <c r="F7" s="320" t="s">
        <v>85</v>
      </c>
      <c r="G7" s="320"/>
      <c r="H7" s="320"/>
      <c r="I7" s="320"/>
      <c r="J7" s="320"/>
      <c r="K7" s="134">
        <v>19500</v>
      </c>
      <c r="L7" s="134">
        <v>19500</v>
      </c>
      <c r="M7" s="135">
        <v>19500</v>
      </c>
    </row>
    <row r="8" spans="1:14" ht="16.5" customHeight="1" thickTop="1" thickBot="1" x14ac:dyDescent="0.3">
      <c r="A8" s="321" t="s">
        <v>86</v>
      </c>
      <c r="B8" s="321"/>
      <c r="C8" s="321"/>
      <c r="D8" s="321"/>
      <c r="E8" s="321"/>
      <c r="F8" s="321"/>
      <c r="G8" s="321"/>
      <c r="H8" s="321"/>
      <c r="I8" s="321"/>
      <c r="J8" s="321"/>
      <c r="K8" s="136">
        <f>SUM(K6:K7)</f>
        <v>812400</v>
      </c>
      <c r="L8" s="136">
        <f>SUM(L6:L7)</f>
        <v>812400</v>
      </c>
      <c r="M8" s="137">
        <f>SUM(M6:M7)</f>
        <v>812400</v>
      </c>
    </row>
    <row r="9" spans="1:14" s="140" customFormat="1" ht="16.5" thickTop="1" thickBot="1" x14ac:dyDescent="0.3">
      <c r="A9" s="138"/>
      <c r="B9" s="138"/>
      <c r="C9" s="138"/>
      <c r="D9" s="138"/>
      <c r="E9" s="138"/>
      <c r="F9" s="138"/>
      <c r="G9" s="139"/>
      <c r="H9" s="138"/>
      <c r="I9" s="138"/>
      <c r="J9" s="6"/>
      <c r="K9" s="6"/>
      <c r="L9" s="6"/>
      <c r="M9" s="6"/>
      <c r="N9" s="6"/>
    </row>
    <row r="10" spans="1:14" s="140" customFormat="1" ht="15.75" thickTop="1" thickBot="1" x14ac:dyDescent="0.25">
      <c r="A10" s="322" t="s">
        <v>87</v>
      </c>
      <c r="B10" s="322"/>
      <c r="C10" s="322"/>
      <c r="D10" s="322"/>
      <c r="E10" s="322"/>
      <c r="F10" s="322"/>
      <c r="G10" s="322"/>
      <c r="H10" s="322"/>
      <c r="I10" s="322"/>
      <c r="J10" s="323" t="s">
        <v>88</v>
      </c>
      <c r="K10" s="323"/>
      <c r="L10" s="323"/>
      <c r="M10" s="323"/>
      <c r="N10" s="141" t="s">
        <v>89</v>
      </c>
    </row>
    <row r="11" spans="1:14" s="140" customFormat="1" ht="18.75" customHeight="1" thickTop="1" thickBot="1" x14ac:dyDescent="0.25">
      <c r="A11" s="324" t="s">
        <v>77</v>
      </c>
      <c r="B11" s="325" t="s">
        <v>90</v>
      </c>
      <c r="C11" s="326" t="s">
        <v>91</v>
      </c>
      <c r="D11" s="326" t="s">
        <v>79</v>
      </c>
      <c r="E11" s="326"/>
      <c r="F11" s="327" t="s">
        <v>92</v>
      </c>
      <c r="G11" s="327"/>
      <c r="H11" s="328" t="s">
        <v>93</v>
      </c>
      <c r="I11" s="328"/>
      <c r="J11" s="329" t="s">
        <v>94</v>
      </c>
      <c r="K11" s="329"/>
      <c r="L11" s="330" t="s">
        <v>95</v>
      </c>
      <c r="M11" s="142" t="s">
        <v>96</v>
      </c>
      <c r="N11" s="331" t="s">
        <v>97</v>
      </c>
    </row>
    <row r="12" spans="1:14" s="140" customFormat="1" ht="14.25" customHeight="1" thickTop="1" thickBot="1" x14ac:dyDescent="0.25">
      <c r="A12" s="324"/>
      <c r="B12" s="325"/>
      <c r="C12" s="326"/>
      <c r="D12" s="326"/>
      <c r="E12" s="326"/>
      <c r="F12" s="327"/>
      <c r="G12" s="327"/>
      <c r="H12" s="328"/>
      <c r="I12" s="328"/>
      <c r="J12" s="332" t="s">
        <v>98</v>
      </c>
      <c r="K12" s="333" t="s">
        <v>99</v>
      </c>
      <c r="L12" s="330"/>
      <c r="M12" s="143" t="s">
        <v>100</v>
      </c>
      <c r="N12" s="331"/>
    </row>
    <row r="13" spans="1:14" s="140" customFormat="1" ht="14.25" customHeight="1" thickTop="1" thickBot="1" x14ac:dyDescent="0.25">
      <c r="A13" s="324"/>
      <c r="B13" s="325"/>
      <c r="C13" s="326"/>
      <c r="D13" s="326"/>
      <c r="E13" s="326"/>
      <c r="F13" s="327"/>
      <c r="G13" s="327"/>
      <c r="H13" s="328"/>
      <c r="I13" s="328"/>
      <c r="J13" s="332"/>
      <c r="K13" s="333"/>
      <c r="L13" s="330"/>
      <c r="M13" s="144" t="s">
        <v>101</v>
      </c>
      <c r="N13" s="331"/>
    </row>
    <row r="14" spans="1:14" s="140" customFormat="1" ht="15" customHeight="1" thickTop="1" x14ac:dyDescent="0.2">
      <c r="A14" s="145" t="s">
        <v>77</v>
      </c>
      <c r="B14" s="146" t="s">
        <v>102</v>
      </c>
      <c r="C14" s="147" t="s">
        <v>103</v>
      </c>
      <c r="D14" s="335">
        <v>4116</v>
      </c>
      <c r="E14" s="335"/>
      <c r="F14" s="149" t="s">
        <v>78</v>
      </c>
      <c r="G14" s="147">
        <v>13101</v>
      </c>
      <c r="H14" s="336" t="s">
        <v>104</v>
      </c>
      <c r="I14" s="336"/>
      <c r="J14" s="151">
        <v>61862</v>
      </c>
      <c r="K14" s="152">
        <v>0</v>
      </c>
      <c r="L14" s="153">
        <v>61862</v>
      </c>
      <c r="M14" s="154">
        <f>SUM(J14-L14)</f>
        <v>0</v>
      </c>
      <c r="N14" s="155">
        <v>0</v>
      </c>
    </row>
    <row r="15" spans="1:14" s="140" customFormat="1" ht="15.75" customHeight="1" x14ac:dyDescent="0.2">
      <c r="A15" s="145" t="s">
        <v>77</v>
      </c>
      <c r="B15" s="146" t="s">
        <v>102</v>
      </c>
      <c r="C15" s="147" t="s">
        <v>103</v>
      </c>
      <c r="D15" s="148">
        <v>4116</v>
      </c>
      <c r="E15" s="148"/>
      <c r="F15" s="149" t="s">
        <v>78</v>
      </c>
      <c r="G15" s="147">
        <v>13101</v>
      </c>
      <c r="H15" s="156" t="s">
        <v>105</v>
      </c>
      <c r="I15" s="157"/>
      <c r="J15" s="151">
        <v>0</v>
      </c>
      <c r="K15" s="152">
        <v>60000</v>
      </c>
      <c r="L15" s="153">
        <v>60000</v>
      </c>
      <c r="M15" s="154">
        <v>0</v>
      </c>
      <c r="N15" s="155">
        <v>60000</v>
      </c>
    </row>
    <row r="16" spans="1:14" s="140" customFormat="1" ht="15.75" customHeight="1" x14ac:dyDescent="0.2">
      <c r="A16" s="145" t="s">
        <v>77</v>
      </c>
      <c r="B16" s="146" t="s">
        <v>106</v>
      </c>
      <c r="C16" s="147" t="s">
        <v>103</v>
      </c>
      <c r="D16" s="148">
        <v>4111</v>
      </c>
      <c r="E16" s="148"/>
      <c r="F16" s="149" t="s">
        <v>78</v>
      </c>
      <c r="G16" s="147">
        <v>98008</v>
      </c>
      <c r="H16" s="156" t="s">
        <v>107</v>
      </c>
      <c r="I16" s="157"/>
      <c r="J16" s="151">
        <v>0</v>
      </c>
      <c r="K16" s="152">
        <v>103548</v>
      </c>
      <c r="L16" s="153">
        <v>103548</v>
      </c>
      <c r="M16" s="154">
        <v>0</v>
      </c>
      <c r="N16" s="155">
        <v>103548</v>
      </c>
    </row>
    <row r="17" spans="1:14" s="140" customFormat="1" ht="15" customHeight="1" x14ac:dyDescent="0.2">
      <c r="A17" s="158" t="s">
        <v>77</v>
      </c>
      <c r="B17" s="159" t="s">
        <v>108</v>
      </c>
      <c r="C17" s="160" t="s">
        <v>103</v>
      </c>
      <c r="D17" s="148">
        <v>4116</v>
      </c>
      <c r="E17" s="149"/>
      <c r="F17" s="161" t="s">
        <v>78</v>
      </c>
      <c r="G17" s="162">
        <v>103533063</v>
      </c>
      <c r="H17" s="337" t="s">
        <v>109</v>
      </c>
      <c r="I17" s="337"/>
      <c r="J17" s="163">
        <v>0</v>
      </c>
      <c r="K17" s="164">
        <v>357343.07</v>
      </c>
      <c r="L17" s="165">
        <v>357343.07</v>
      </c>
      <c r="M17" s="154">
        <f>SUM(K17-L17)</f>
        <v>0</v>
      </c>
      <c r="N17" s="166">
        <v>357343.07</v>
      </c>
    </row>
    <row r="18" spans="1:14" s="140" customFormat="1" ht="15" customHeight="1" thickBot="1" x14ac:dyDescent="0.25">
      <c r="A18" s="158" t="s">
        <v>77</v>
      </c>
      <c r="B18" s="159" t="s">
        <v>108</v>
      </c>
      <c r="C18" s="160" t="s">
        <v>103</v>
      </c>
      <c r="D18" s="148">
        <v>4116</v>
      </c>
      <c r="E18" s="149"/>
      <c r="F18" s="161" t="s">
        <v>78</v>
      </c>
      <c r="G18" s="167">
        <v>103133063</v>
      </c>
      <c r="H18" s="337" t="s">
        <v>110</v>
      </c>
      <c r="I18" s="337"/>
      <c r="J18" s="163">
        <v>0</v>
      </c>
      <c r="K18" s="164">
        <v>63060.53</v>
      </c>
      <c r="L18" s="165">
        <v>63060.53</v>
      </c>
      <c r="M18" s="154">
        <f>SUM(K18-L18)</f>
        <v>0</v>
      </c>
      <c r="N18" s="155">
        <v>63060.53</v>
      </c>
    </row>
    <row r="19" spans="1:14" ht="22.5" customHeight="1" thickTop="1" thickBot="1" x14ac:dyDescent="0.3">
      <c r="A19" s="338" t="s">
        <v>111</v>
      </c>
      <c r="B19" s="338"/>
      <c r="C19" s="338"/>
      <c r="D19" s="338"/>
      <c r="E19" s="338"/>
      <c r="F19" s="338"/>
      <c r="G19" s="338"/>
      <c r="H19" s="338"/>
      <c r="I19" s="338"/>
      <c r="J19" s="168">
        <f>SUM(J14:J18)</f>
        <v>61862</v>
      </c>
      <c r="K19" s="169">
        <f>SUM(K14:K18)</f>
        <v>583951.6</v>
      </c>
      <c r="L19" s="170">
        <f>SUM(L14:L18)</f>
        <v>645813.60000000009</v>
      </c>
      <c r="M19" s="171">
        <f>SUM(M14:M18)</f>
        <v>0</v>
      </c>
      <c r="N19" s="172">
        <f>SUM(N14:N18)</f>
        <v>583951.6</v>
      </c>
    </row>
    <row r="20" spans="1:14" s="140" customFormat="1" ht="16.5" thickTop="1" thickBot="1" x14ac:dyDescent="0.3">
      <c r="A20" s="173"/>
      <c r="B20" s="173"/>
      <c r="C20" s="6"/>
      <c r="D20" s="6"/>
      <c r="E20" s="6"/>
      <c r="F20" s="6"/>
      <c r="G20" s="117"/>
      <c r="H20" s="6"/>
      <c r="I20" s="6"/>
      <c r="J20" s="312">
        <f>SUM(J19:K19)</f>
        <v>645813.6</v>
      </c>
      <c r="K20" s="312"/>
      <c r="L20" s="174"/>
      <c r="M20" s="6"/>
      <c r="N20" s="175"/>
    </row>
    <row r="21" spans="1:14" s="140" customFormat="1" ht="15.75" thickTop="1" x14ac:dyDescent="0.25">
      <c r="A21" s="173"/>
      <c r="B21" s="173"/>
      <c r="C21" s="6"/>
      <c r="D21" s="6"/>
      <c r="E21" s="6"/>
      <c r="F21" s="6"/>
      <c r="G21" s="117"/>
      <c r="H21" s="6"/>
      <c r="I21" s="6"/>
      <c r="J21" s="176"/>
      <c r="K21" s="177"/>
      <c r="L21" s="174"/>
      <c r="M21" s="6"/>
      <c r="N21" s="175"/>
    </row>
    <row r="22" spans="1:14" s="140" customFormat="1" x14ac:dyDescent="0.25">
      <c r="A22" s="173"/>
      <c r="B22" s="173"/>
      <c r="C22" s="6"/>
      <c r="D22" s="6"/>
      <c r="E22" s="6"/>
      <c r="F22" s="6"/>
      <c r="G22" s="117"/>
      <c r="H22" s="6"/>
      <c r="I22" s="6"/>
      <c r="J22" s="176"/>
      <c r="K22" s="177"/>
      <c r="L22" s="174"/>
      <c r="M22" s="6"/>
      <c r="N22" s="175"/>
    </row>
    <row r="23" spans="1:14" s="140" customFormat="1" x14ac:dyDescent="0.25">
      <c r="A23" s="173"/>
      <c r="B23" s="173"/>
      <c r="C23" s="6"/>
      <c r="D23" s="6"/>
      <c r="E23" s="6"/>
      <c r="F23" s="6"/>
      <c r="G23" s="117"/>
      <c r="H23" s="6"/>
      <c r="I23" s="6"/>
      <c r="J23" s="176"/>
      <c r="K23" s="177"/>
      <c r="L23" s="174"/>
      <c r="M23" s="6"/>
      <c r="N23" s="175"/>
    </row>
    <row r="24" spans="1:14" s="140" customFormat="1" x14ac:dyDescent="0.25">
      <c r="A24" s="173"/>
      <c r="B24" s="173"/>
      <c r="C24" s="6"/>
      <c r="D24" s="6"/>
      <c r="E24" s="6"/>
      <c r="F24" s="6"/>
      <c r="G24" s="117"/>
      <c r="H24" s="6"/>
      <c r="I24" s="6"/>
      <c r="J24" s="176"/>
      <c r="K24" s="177"/>
      <c r="L24" s="174"/>
      <c r="M24" s="6"/>
      <c r="N24" s="175"/>
    </row>
    <row r="25" spans="1:14" s="140" customFormat="1" x14ac:dyDescent="0.25">
      <c r="A25" s="173"/>
      <c r="B25" s="173"/>
      <c r="C25" s="6"/>
      <c r="D25" s="6"/>
      <c r="E25" s="6"/>
      <c r="F25" s="6"/>
      <c r="G25" s="117"/>
      <c r="H25" s="6"/>
      <c r="I25" s="6"/>
      <c r="J25" s="176"/>
      <c r="K25" s="177"/>
      <c r="L25" s="174"/>
      <c r="M25" s="6"/>
      <c r="N25" s="175"/>
    </row>
    <row r="26" spans="1:14" s="140" customFormat="1" x14ac:dyDescent="0.25">
      <c r="A26" s="173"/>
      <c r="B26" s="173"/>
      <c r="C26" s="6"/>
      <c r="D26" s="6"/>
      <c r="E26" s="6"/>
      <c r="F26" s="6"/>
      <c r="G26" s="117"/>
      <c r="H26" s="6"/>
      <c r="I26" s="6"/>
      <c r="J26" s="176"/>
      <c r="K26" s="177"/>
      <c r="L26" s="174"/>
      <c r="M26" s="6"/>
      <c r="N26" s="175"/>
    </row>
    <row r="27" spans="1:14" s="140" customFormat="1" x14ac:dyDescent="0.25">
      <c r="A27" s="173"/>
      <c r="B27" s="173"/>
      <c r="C27" s="6"/>
      <c r="D27" s="6"/>
      <c r="E27" s="6"/>
      <c r="F27" s="6"/>
      <c r="G27" s="117"/>
      <c r="H27" s="6"/>
      <c r="I27" s="6"/>
      <c r="J27" s="176"/>
      <c r="K27" s="177"/>
      <c r="L27" s="174"/>
      <c r="M27" s="6"/>
      <c r="N27" s="175"/>
    </row>
    <row r="28" spans="1:14" s="140" customFormat="1" x14ac:dyDescent="0.25">
      <c r="A28" s="173"/>
      <c r="B28" s="173"/>
      <c r="C28" s="6"/>
      <c r="D28" s="6"/>
      <c r="E28" s="6"/>
      <c r="F28" s="6"/>
      <c r="G28" s="117"/>
      <c r="H28" s="6"/>
      <c r="I28" s="6"/>
      <c r="J28" s="176"/>
      <c r="K28" s="177"/>
      <c r="L28" s="174"/>
      <c r="M28" s="6"/>
      <c r="N28" s="175"/>
    </row>
    <row r="29" spans="1:14" s="140" customFormat="1" x14ac:dyDescent="0.25">
      <c r="A29" s="173"/>
      <c r="B29" s="173"/>
      <c r="C29" s="6"/>
      <c r="D29" s="6"/>
      <c r="E29" s="6"/>
      <c r="F29" s="6"/>
      <c r="G29" s="117"/>
      <c r="H29" s="6"/>
      <c r="I29" s="6"/>
      <c r="J29" s="176"/>
      <c r="K29" s="177"/>
      <c r="L29" s="174"/>
      <c r="M29" s="6"/>
      <c r="N29" s="175"/>
    </row>
    <row r="30" spans="1:14" s="140" customFormat="1" x14ac:dyDescent="0.25">
      <c r="A30" s="173"/>
      <c r="B30" s="173"/>
      <c r="C30" s="6"/>
      <c r="D30" s="6"/>
      <c r="E30" s="6"/>
      <c r="F30" s="6"/>
      <c r="G30" s="117"/>
      <c r="H30" s="6"/>
      <c r="I30" s="6"/>
      <c r="J30" s="176"/>
      <c r="K30" s="177"/>
      <c r="L30" s="174"/>
      <c r="M30" s="6"/>
      <c r="N30" s="175"/>
    </row>
    <row r="31" spans="1:14" s="140" customFormat="1" x14ac:dyDescent="0.25">
      <c r="A31" s="173"/>
      <c r="B31" s="173"/>
      <c r="C31" s="6"/>
      <c r="D31" s="6"/>
      <c r="E31" s="6"/>
      <c r="F31" s="6"/>
      <c r="G31" s="117"/>
      <c r="H31" s="6"/>
      <c r="I31" s="6"/>
      <c r="J31" s="176"/>
      <c r="K31" s="177"/>
      <c r="L31" s="174"/>
      <c r="M31" s="6"/>
      <c r="N31" s="175"/>
    </row>
    <row r="32" spans="1:14" s="140" customFormat="1" ht="15" customHeight="1" x14ac:dyDescent="0.2">
      <c r="A32" s="313" t="s">
        <v>112</v>
      </c>
      <c r="B32" s="313"/>
      <c r="C32" s="313"/>
      <c r="D32" s="313"/>
      <c r="E32" s="314" t="s">
        <v>113</v>
      </c>
      <c r="F32" s="314"/>
      <c r="G32" s="314"/>
      <c r="H32" s="314"/>
      <c r="I32" s="314"/>
      <c r="J32" s="314"/>
      <c r="K32" s="314"/>
      <c r="L32" s="314"/>
      <c r="M32" s="314"/>
      <c r="N32" s="314"/>
    </row>
    <row r="33" spans="1:14" s="140" customFormat="1" ht="15.75" thickBot="1" x14ac:dyDescent="0.25">
      <c r="A33" s="340" t="s">
        <v>114</v>
      </c>
      <c r="B33" s="340"/>
      <c r="C33" s="340"/>
      <c r="D33" s="340"/>
      <c r="E33" s="340"/>
      <c r="F33" s="340"/>
      <c r="G33" s="340"/>
      <c r="H33" s="340"/>
      <c r="I33" s="340"/>
      <c r="J33" s="178"/>
      <c r="K33" s="178"/>
      <c r="L33" s="178"/>
      <c r="M33" s="178"/>
      <c r="N33" s="178"/>
    </row>
    <row r="34" spans="1:14" s="140" customFormat="1" ht="15.75" thickTop="1" thickBot="1" x14ac:dyDescent="0.25">
      <c r="A34" s="322" t="s">
        <v>87</v>
      </c>
      <c r="B34" s="322"/>
      <c r="C34" s="322"/>
      <c r="D34" s="322"/>
      <c r="E34" s="322"/>
      <c r="F34" s="322"/>
      <c r="G34" s="322"/>
      <c r="H34" s="322"/>
      <c r="I34" s="322"/>
      <c r="J34" s="323" t="s">
        <v>88</v>
      </c>
      <c r="K34" s="323"/>
      <c r="L34" s="323"/>
      <c r="M34" s="323"/>
      <c r="N34" s="141" t="s">
        <v>89</v>
      </c>
    </row>
    <row r="35" spans="1:14" s="140" customFormat="1" ht="17.25" customHeight="1" thickTop="1" thickBot="1" x14ac:dyDescent="0.25">
      <c r="A35" s="341" t="s">
        <v>115</v>
      </c>
      <c r="B35" s="342" t="s">
        <v>90</v>
      </c>
      <c r="C35" s="326" t="s">
        <v>91</v>
      </c>
      <c r="D35" s="334" t="s">
        <v>79</v>
      </c>
      <c r="E35" s="334"/>
      <c r="F35" s="327" t="s">
        <v>92</v>
      </c>
      <c r="G35" s="327"/>
      <c r="H35" s="328" t="s">
        <v>93</v>
      </c>
      <c r="I35" s="328"/>
      <c r="J35" s="329" t="s">
        <v>94</v>
      </c>
      <c r="K35" s="329"/>
      <c r="L35" s="330" t="s">
        <v>95</v>
      </c>
      <c r="M35" s="142" t="s">
        <v>96</v>
      </c>
      <c r="N35" s="331" t="s">
        <v>97</v>
      </c>
    </row>
    <row r="36" spans="1:14" s="140" customFormat="1" ht="16.5" customHeight="1" thickTop="1" thickBot="1" x14ac:dyDescent="0.25">
      <c r="A36" s="341"/>
      <c r="B36" s="342"/>
      <c r="C36" s="326"/>
      <c r="D36" s="334"/>
      <c r="E36" s="334"/>
      <c r="F36" s="327"/>
      <c r="G36" s="327"/>
      <c r="H36" s="328"/>
      <c r="I36" s="328"/>
      <c r="J36" s="332" t="s">
        <v>98</v>
      </c>
      <c r="K36" s="333" t="s">
        <v>99</v>
      </c>
      <c r="L36" s="330"/>
      <c r="M36" s="143" t="s">
        <v>100</v>
      </c>
      <c r="N36" s="331"/>
    </row>
    <row r="37" spans="1:14" s="140" customFormat="1" ht="14.25" customHeight="1" thickTop="1" thickBot="1" x14ac:dyDescent="0.25">
      <c r="A37" s="341"/>
      <c r="B37" s="342"/>
      <c r="C37" s="326"/>
      <c r="D37" s="334"/>
      <c r="E37" s="334"/>
      <c r="F37" s="327"/>
      <c r="G37" s="327"/>
      <c r="H37" s="328"/>
      <c r="I37" s="328"/>
      <c r="J37" s="332"/>
      <c r="K37" s="333"/>
      <c r="L37" s="330"/>
      <c r="M37" s="144" t="s">
        <v>101</v>
      </c>
      <c r="N37" s="331"/>
    </row>
    <row r="38" spans="1:14" s="140" customFormat="1" ht="15" customHeight="1" thickTop="1" x14ac:dyDescent="0.2">
      <c r="A38" s="189" t="s">
        <v>197</v>
      </c>
      <c r="B38" s="179" t="s">
        <v>116</v>
      </c>
      <c r="C38" s="180" t="s">
        <v>103</v>
      </c>
      <c r="D38" s="343">
        <v>4116</v>
      </c>
      <c r="E38" s="343"/>
      <c r="F38" s="181" t="s">
        <v>78</v>
      </c>
      <c r="G38" s="180">
        <v>104513013</v>
      </c>
      <c r="H38" s="346" t="s">
        <v>200</v>
      </c>
      <c r="I38" s="346"/>
      <c r="J38" s="182">
        <v>0</v>
      </c>
      <c r="K38" s="264">
        <v>381831.3</v>
      </c>
      <c r="L38" s="267">
        <v>381831.3</v>
      </c>
      <c r="M38" s="183">
        <f>SUM(K38-L38)</f>
        <v>0</v>
      </c>
      <c r="N38" s="213">
        <f>SUM(K38)</f>
        <v>381831.3</v>
      </c>
    </row>
    <row r="39" spans="1:14" s="140" customFormat="1" ht="15" customHeight="1" x14ac:dyDescent="0.2">
      <c r="A39" s="190" t="s">
        <v>197</v>
      </c>
      <c r="B39" s="185" t="s">
        <v>116</v>
      </c>
      <c r="C39" s="147" t="s">
        <v>103</v>
      </c>
      <c r="D39" s="335">
        <v>4116</v>
      </c>
      <c r="E39" s="335"/>
      <c r="F39" s="149" t="s">
        <v>78</v>
      </c>
      <c r="G39" s="147">
        <v>104113013</v>
      </c>
      <c r="H39" s="336" t="s">
        <v>201</v>
      </c>
      <c r="I39" s="336"/>
      <c r="J39" s="151">
        <v>0</v>
      </c>
      <c r="K39" s="265">
        <v>81668.7</v>
      </c>
      <c r="L39" s="268">
        <v>81668.7</v>
      </c>
      <c r="M39" s="186">
        <f>SUM(K39-L39)</f>
        <v>0</v>
      </c>
      <c r="N39" s="214">
        <f>SUM(K39)</f>
        <v>81668.7</v>
      </c>
    </row>
    <row r="40" spans="1:14" s="140" customFormat="1" ht="15" customHeight="1" x14ac:dyDescent="0.2">
      <c r="A40" s="190" t="s">
        <v>197</v>
      </c>
      <c r="B40" s="187" t="s">
        <v>117</v>
      </c>
      <c r="C40" s="147" t="s">
        <v>103</v>
      </c>
      <c r="D40" s="148">
        <v>4116</v>
      </c>
      <c r="E40" s="148"/>
      <c r="F40" s="149" t="s">
        <v>78</v>
      </c>
      <c r="G40" s="180">
        <v>104513013</v>
      </c>
      <c r="H40" s="346" t="s">
        <v>198</v>
      </c>
      <c r="I40" s="346"/>
      <c r="J40" s="163">
        <v>0</v>
      </c>
      <c r="K40" s="266">
        <v>114750</v>
      </c>
      <c r="L40" s="269">
        <v>114750</v>
      </c>
      <c r="M40" s="186">
        <f>SUM(K40-L40)</f>
        <v>0</v>
      </c>
      <c r="N40" s="215">
        <f>SUM(K40)</f>
        <v>114750</v>
      </c>
    </row>
    <row r="41" spans="1:14" s="140" customFormat="1" ht="15" customHeight="1" x14ac:dyDescent="0.2">
      <c r="A41" s="190" t="s">
        <v>197</v>
      </c>
      <c r="B41" s="187" t="s">
        <v>117</v>
      </c>
      <c r="C41" s="147" t="s">
        <v>103</v>
      </c>
      <c r="D41" s="148">
        <v>4116</v>
      </c>
      <c r="E41" s="148"/>
      <c r="F41" s="149" t="s">
        <v>78</v>
      </c>
      <c r="G41" s="147">
        <v>104113013</v>
      </c>
      <c r="H41" s="336" t="s">
        <v>199</v>
      </c>
      <c r="I41" s="336"/>
      <c r="J41" s="163">
        <v>0</v>
      </c>
      <c r="K41" s="266">
        <v>20250</v>
      </c>
      <c r="L41" s="269">
        <v>20250</v>
      </c>
      <c r="M41" s="186">
        <f>SUM(K41-L41)</f>
        <v>0</v>
      </c>
      <c r="N41" s="215">
        <f t="shared" ref="N41:N48" si="0">SUM(K41)</f>
        <v>20250</v>
      </c>
    </row>
    <row r="42" spans="1:14" s="140" customFormat="1" ht="15" customHeight="1" x14ac:dyDescent="0.2">
      <c r="A42" s="190" t="s">
        <v>208</v>
      </c>
      <c r="B42" s="147" t="s">
        <v>150</v>
      </c>
      <c r="C42" s="147" t="s">
        <v>103</v>
      </c>
      <c r="D42" s="335">
        <v>4116</v>
      </c>
      <c r="E42" s="335"/>
      <c r="F42" s="149" t="s">
        <v>78</v>
      </c>
      <c r="G42" s="220">
        <v>14004</v>
      </c>
      <c r="H42" s="150" t="s">
        <v>209</v>
      </c>
      <c r="I42" s="150"/>
      <c r="J42" s="151">
        <v>0</v>
      </c>
      <c r="K42" s="152">
        <v>206780</v>
      </c>
      <c r="L42" s="153">
        <v>206780</v>
      </c>
      <c r="M42" s="154">
        <f t="shared" ref="M42:M48" si="1">SUM(J42+K42-L42)</f>
        <v>0</v>
      </c>
      <c r="N42" s="215">
        <f t="shared" si="0"/>
        <v>206780</v>
      </c>
    </row>
    <row r="43" spans="1:14" s="140" customFormat="1" ht="15" customHeight="1" x14ac:dyDescent="0.2">
      <c r="A43" s="217" t="s">
        <v>133</v>
      </c>
      <c r="B43" s="160" t="s">
        <v>135</v>
      </c>
      <c r="C43" s="160" t="s">
        <v>103</v>
      </c>
      <c r="D43" s="339">
        <v>4122</v>
      </c>
      <c r="E43" s="339"/>
      <c r="F43" s="211" t="s">
        <v>78</v>
      </c>
      <c r="G43" s="188" t="s">
        <v>136</v>
      </c>
      <c r="H43" s="218" t="s">
        <v>134</v>
      </c>
      <c r="I43" s="218"/>
      <c r="J43" s="163">
        <v>0</v>
      </c>
      <c r="K43" s="164">
        <v>78000</v>
      </c>
      <c r="L43" s="165">
        <v>78000</v>
      </c>
      <c r="M43" s="219">
        <f t="shared" si="1"/>
        <v>0</v>
      </c>
      <c r="N43" s="215">
        <f t="shared" si="0"/>
        <v>78000</v>
      </c>
    </row>
    <row r="44" spans="1:14" s="140" customFormat="1" ht="15" customHeight="1" x14ac:dyDescent="0.2">
      <c r="A44" s="184" t="s">
        <v>133</v>
      </c>
      <c r="B44" s="212" t="s">
        <v>137</v>
      </c>
      <c r="C44" s="160" t="s">
        <v>103</v>
      </c>
      <c r="D44" s="335">
        <v>4122</v>
      </c>
      <c r="E44" s="335"/>
      <c r="F44" s="149" t="s">
        <v>78</v>
      </c>
      <c r="G44" s="188" t="s">
        <v>138</v>
      </c>
      <c r="H44" s="150" t="s">
        <v>139</v>
      </c>
      <c r="I44" s="150"/>
      <c r="J44" s="163">
        <v>0</v>
      </c>
      <c r="K44" s="164">
        <v>30000</v>
      </c>
      <c r="L44" s="165">
        <v>30000</v>
      </c>
      <c r="M44" s="154">
        <f t="shared" si="1"/>
        <v>0</v>
      </c>
      <c r="N44" s="215">
        <f t="shared" si="0"/>
        <v>30000</v>
      </c>
    </row>
    <row r="45" spans="1:14" s="140" customFormat="1" ht="15" customHeight="1" x14ac:dyDescent="0.2">
      <c r="A45" s="236" t="s">
        <v>153</v>
      </c>
      <c r="B45" s="237" t="s">
        <v>140</v>
      </c>
      <c r="C45" s="237" t="s">
        <v>103</v>
      </c>
      <c r="D45" s="349">
        <v>4121</v>
      </c>
      <c r="E45" s="349"/>
      <c r="F45" s="347" t="s">
        <v>154</v>
      </c>
      <c r="G45" s="348"/>
      <c r="H45" s="344" t="s">
        <v>155</v>
      </c>
      <c r="I45" s="345"/>
      <c r="J45" s="238">
        <v>0</v>
      </c>
      <c r="K45" s="239">
        <v>25000</v>
      </c>
      <c r="L45" s="240">
        <v>25000</v>
      </c>
      <c r="M45" s="241">
        <f t="shared" si="1"/>
        <v>0</v>
      </c>
      <c r="N45" s="215">
        <f t="shared" si="0"/>
        <v>25000</v>
      </c>
    </row>
    <row r="46" spans="1:14" s="140" customFormat="1" ht="15" customHeight="1" x14ac:dyDescent="0.2">
      <c r="A46" s="250" t="s">
        <v>163</v>
      </c>
      <c r="B46" s="180" t="s">
        <v>164</v>
      </c>
      <c r="C46" s="180" t="s">
        <v>103</v>
      </c>
      <c r="D46" s="343">
        <v>4122</v>
      </c>
      <c r="E46" s="343"/>
      <c r="F46" s="181" t="s">
        <v>78</v>
      </c>
      <c r="G46" s="251" t="s">
        <v>165</v>
      </c>
      <c r="H46" s="344" t="s">
        <v>166</v>
      </c>
      <c r="I46" s="345"/>
      <c r="J46" s="252">
        <v>0</v>
      </c>
      <c r="K46" s="253">
        <v>100000</v>
      </c>
      <c r="L46" s="254">
        <v>100000</v>
      </c>
      <c r="M46" s="255">
        <f t="shared" si="1"/>
        <v>0</v>
      </c>
      <c r="N46" s="215">
        <f t="shared" si="0"/>
        <v>100000</v>
      </c>
    </row>
    <row r="47" spans="1:14" s="140" customFormat="1" ht="15" customHeight="1" x14ac:dyDescent="0.2">
      <c r="A47" s="250" t="s">
        <v>176</v>
      </c>
      <c r="B47" s="180" t="s">
        <v>177</v>
      </c>
      <c r="C47" s="180" t="s">
        <v>103</v>
      </c>
      <c r="D47" s="343">
        <v>4111</v>
      </c>
      <c r="E47" s="343"/>
      <c r="F47" s="181" t="s">
        <v>78</v>
      </c>
      <c r="G47" s="251">
        <v>98187</v>
      </c>
      <c r="H47" s="344" t="s">
        <v>178</v>
      </c>
      <c r="I47" s="345"/>
      <c r="J47" s="252">
        <v>0</v>
      </c>
      <c r="K47" s="253">
        <v>225000</v>
      </c>
      <c r="L47" s="254">
        <v>225000</v>
      </c>
      <c r="M47" s="255">
        <f>SUM(J47+K47-L47)</f>
        <v>0</v>
      </c>
      <c r="N47" s="276">
        <f t="shared" si="0"/>
        <v>225000</v>
      </c>
    </row>
    <row r="48" spans="1:14" s="140" customFormat="1" ht="15" customHeight="1" thickBot="1" x14ac:dyDescent="0.25">
      <c r="A48" s="242" t="s">
        <v>202</v>
      </c>
      <c r="B48" s="243" t="s">
        <v>203</v>
      </c>
      <c r="C48" s="243" t="s">
        <v>103</v>
      </c>
      <c r="D48" s="310">
        <v>4116</v>
      </c>
      <c r="E48" s="310"/>
      <c r="F48" s="244" t="s">
        <v>78</v>
      </c>
      <c r="G48" s="245">
        <v>29014</v>
      </c>
      <c r="H48" s="277" t="s">
        <v>207</v>
      </c>
      <c r="I48" s="277"/>
      <c r="J48" s="246">
        <v>0</v>
      </c>
      <c r="K48" s="247">
        <v>58990</v>
      </c>
      <c r="L48" s="248">
        <v>58990</v>
      </c>
      <c r="M48" s="249">
        <f t="shared" si="1"/>
        <v>0</v>
      </c>
      <c r="N48" s="278">
        <f t="shared" si="0"/>
        <v>58990</v>
      </c>
    </row>
    <row r="49" spans="1:14" ht="16.5" customHeight="1" thickTop="1" thickBot="1" x14ac:dyDescent="0.3">
      <c r="A49" s="338" t="s">
        <v>111</v>
      </c>
      <c r="B49" s="338"/>
      <c r="C49" s="338"/>
      <c r="D49" s="338"/>
      <c r="E49" s="338"/>
      <c r="F49" s="338"/>
      <c r="G49" s="338"/>
      <c r="H49" s="338"/>
      <c r="I49" s="338"/>
      <c r="J49" s="168">
        <f>SUM(J38:J48)</f>
        <v>0</v>
      </c>
      <c r="K49" s="169">
        <f>SUM(K38:K48)</f>
        <v>1322270</v>
      </c>
      <c r="L49" s="170">
        <f>SUM(L38:L48)</f>
        <v>1322270</v>
      </c>
      <c r="M49" s="171">
        <f>SUM(M38:M48)</f>
        <v>0</v>
      </c>
      <c r="N49" s="172">
        <f>SUM(N38:N48)</f>
        <v>1322270</v>
      </c>
    </row>
    <row r="50" spans="1:14" ht="16.5" thickTop="1" thickBot="1" x14ac:dyDescent="0.3">
      <c r="A50" s="311" t="s">
        <v>39</v>
      </c>
      <c r="B50" s="311"/>
      <c r="C50" s="311"/>
      <c r="D50" s="311"/>
      <c r="E50" s="311"/>
      <c r="F50" s="311"/>
      <c r="G50" s="311"/>
      <c r="H50" s="311"/>
      <c r="I50" s="311"/>
      <c r="J50" s="312">
        <f>SUM(J49:K49)</f>
        <v>1322270</v>
      </c>
      <c r="K50" s="312"/>
      <c r="L50" s="174"/>
      <c r="N50" s="175"/>
    </row>
    <row r="51" spans="1:14" ht="15.75" thickTop="1" x14ac:dyDescent="0.25"/>
    <row r="52" spans="1:14" x14ac:dyDescent="0.25">
      <c r="K52" s="191"/>
    </row>
    <row r="54" spans="1:14" x14ac:dyDescent="0.25">
      <c r="K54" s="174"/>
    </row>
  </sheetData>
  <sheetProtection selectLockedCells="1" selectUnlockedCells="1"/>
  <mergeCells count="64">
    <mergeCell ref="D47:E47"/>
    <mergeCell ref="H47:I47"/>
    <mergeCell ref="A49:I49"/>
    <mergeCell ref="F45:G45"/>
    <mergeCell ref="D45:E45"/>
    <mergeCell ref="H45:I45"/>
    <mergeCell ref="D46:E46"/>
    <mergeCell ref="H46:I46"/>
    <mergeCell ref="J35:K35"/>
    <mergeCell ref="L35:L37"/>
    <mergeCell ref="N35:N37"/>
    <mergeCell ref="J36:J37"/>
    <mergeCell ref="K36:K37"/>
    <mergeCell ref="D38:E38"/>
    <mergeCell ref="H38:I38"/>
    <mergeCell ref="D42:E42"/>
    <mergeCell ref="D39:E39"/>
    <mergeCell ref="H39:I39"/>
    <mergeCell ref="H40:I40"/>
    <mergeCell ref="H41:I41"/>
    <mergeCell ref="D43:E43"/>
    <mergeCell ref="D44:E44"/>
    <mergeCell ref="A32:D32"/>
    <mergeCell ref="E32:N32"/>
    <mergeCell ref="A33:I33"/>
    <mergeCell ref="A34:I34"/>
    <mergeCell ref="J34:M34"/>
    <mergeCell ref="A35:A37"/>
    <mergeCell ref="B35:B37"/>
    <mergeCell ref="C35:C37"/>
    <mergeCell ref="L11:L13"/>
    <mergeCell ref="N11:N13"/>
    <mergeCell ref="J12:J13"/>
    <mergeCell ref="K12:K13"/>
    <mergeCell ref="D35:E37"/>
    <mergeCell ref="F35:G37"/>
    <mergeCell ref="D14:E14"/>
    <mergeCell ref="H14:I14"/>
    <mergeCell ref="H17:I17"/>
    <mergeCell ref="H18:I18"/>
    <mergeCell ref="A19:I19"/>
    <mergeCell ref="H35:I37"/>
    <mergeCell ref="C11:C13"/>
    <mergeCell ref="D11:E13"/>
    <mergeCell ref="F11:G13"/>
    <mergeCell ref="J20:K20"/>
    <mergeCell ref="H11:I13"/>
    <mergeCell ref="J11:K11"/>
    <mergeCell ref="D48:E48"/>
    <mergeCell ref="A50:I50"/>
    <mergeCell ref="J50:K50"/>
    <mergeCell ref="A4:C4"/>
    <mergeCell ref="D4:N4"/>
    <mergeCell ref="C5:D5"/>
    <mergeCell ref="F5:J5"/>
    <mergeCell ref="C6:D6"/>
    <mergeCell ref="F6:J6"/>
    <mergeCell ref="C7:D7"/>
    <mergeCell ref="F7:J7"/>
    <mergeCell ref="A8:J8"/>
    <mergeCell ref="A10:I10"/>
    <mergeCell ref="J10:M10"/>
    <mergeCell ref="A11:A13"/>
    <mergeCell ref="B11:B13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9</vt:lpstr>
      <vt:lpstr>Přehled o stavu rozpočtu 2018</vt:lpstr>
      <vt:lpstr>Dotace 2018 -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2019-01-11T15:04:44Z</cp:lastPrinted>
  <dcterms:created xsi:type="dcterms:W3CDTF">2018-06-18T04:56:11Z</dcterms:created>
  <dcterms:modified xsi:type="dcterms:W3CDTF">2024-01-12T08:49:16Z</dcterms:modified>
</cp:coreProperties>
</file>