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activeTab="1"/>
  </bookViews>
  <sheets>
    <sheet name="ROZPOČTOVÉ OPATŘENÍ č. 9" sheetId="28" r:id="rId1"/>
    <sheet name="Přehled o stavu rozpočtu 2019" sheetId="18" r:id="rId2"/>
    <sheet name="Dotace 2019 - přehled" sheetId="16" r:id="rId3"/>
  </sheets>
  <calcPr calcId="145621" iterateDelta="1E-4"/>
</workbook>
</file>

<file path=xl/calcChain.xml><?xml version="1.0" encoding="utf-8"?>
<calcChain xmlns="http://schemas.openxmlformats.org/spreadsheetml/2006/main">
  <c r="E31" i="18" l="1"/>
  <c r="D58" i="18"/>
  <c r="D69" i="18"/>
  <c r="E19" i="18"/>
  <c r="E15" i="18"/>
  <c r="D57" i="18"/>
  <c r="M10" i="28"/>
  <c r="L10" i="28"/>
  <c r="M53" i="16"/>
  <c r="N53" i="16"/>
  <c r="N52" i="16"/>
  <c r="M52" i="16"/>
  <c r="L54" i="16"/>
  <c r="K54" i="16"/>
  <c r="J55" i="16"/>
  <c r="N51" i="16"/>
  <c r="M51" i="16"/>
  <c r="M49" i="16"/>
  <c r="N49" i="16"/>
  <c r="N48" i="16"/>
  <c r="M48" i="16"/>
  <c r="N47" i="16"/>
  <c r="M47" i="16"/>
  <c r="N46" i="16"/>
  <c r="M46" i="16"/>
  <c r="J54" i="16"/>
  <c r="N45" i="16"/>
  <c r="M45" i="16"/>
  <c r="N44" i="16"/>
  <c r="M44" i="16"/>
  <c r="N43" i="16"/>
  <c r="M43" i="16"/>
  <c r="N42" i="16"/>
  <c r="M42" i="16"/>
  <c r="N41" i="16"/>
  <c r="M41" i="16"/>
  <c r="N40" i="16"/>
  <c r="M40" i="16"/>
  <c r="N39" i="16"/>
  <c r="N54" i="16"/>
  <c r="M39" i="16"/>
  <c r="N16" i="16"/>
  <c r="L16" i="16"/>
  <c r="K16" i="16"/>
  <c r="J16" i="16"/>
  <c r="J17" i="16"/>
  <c r="M14" i="16"/>
  <c r="M16" i="16"/>
  <c r="L8" i="16"/>
  <c r="K8" i="16"/>
  <c r="E64" i="18"/>
  <c r="C58" i="18"/>
  <c r="C59" i="18"/>
  <c r="C69" i="18"/>
  <c r="C57" i="18"/>
  <c r="D63" i="18"/>
  <c r="D62" i="18"/>
  <c r="D65" i="18"/>
  <c r="C63" i="18"/>
  <c r="E40" i="18"/>
  <c r="C62" i="18"/>
  <c r="C65" i="18"/>
  <c r="E62" i="18"/>
  <c r="E65" i="18"/>
  <c r="E63" i="18"/>
  <c r="C68" i="18"/>
  <c r="C70" i="18"/>
  <c r="M54" i="16"/>
  <c r="D68" i="18"/>
  <c r="D70" i="18"/>
  <c r="E57" i="18"/>
  <c r="D59" i="18"/>
  <c r="E58" i="18"/>
  <c r="E69" i="18"/>
  <c r="E35" i="18"/>
  <c r="E68" i="18"/>
  <c r="E70" i="18"/>
  <c r="E59" i="18"/>
</calcChain>
</file>

<file path=xl/sharedStrings.xml><?xml version="1.0" encoding="utf-8"?>
<sst xmlns="http://schemas.openxmlformats.org/spreadsheetml/2006/main" count="247" uniqueCount="147">
  <si>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</si>
  <si>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</si>
  <si>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</si>
  <si>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</si>
  <si>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</si>
  <si>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</si>
  <si>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</si>
  <si>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</si>
  <si>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</si>
  <si>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</si>
  <si>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</si>
  <si>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</si>
  <si>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</si>
  <si>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</si>
  <si>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</si>
  <si>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</si>
  <si>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</si>
  <si>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</si>
  <si>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</si>
  <si>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</si>
  <si>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</si>
  <si>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</si>
  <si>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</si>
  <si>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</si>
  <si>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</si>
  <si>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</si>
  <si>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</si>
  <si>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</si>
  <si>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</si>
  <si>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</si>
  <si>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</si>
  <si>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</si>
  <si>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</si>
  <si>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</si>
  <si>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</si>
  <si>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</si>
  <si>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</si>
  <si>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</si>
  <si>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</si>
  <si>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</si>
  <si>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</si>
  <si>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</si>
  <si>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</si>
  <si>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</si>
  <si>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</si>
  <si>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NS</t>
  </si>
  <si>
    <t>UCS</t>
  </si>
  <si>
    <t>UUS</t>
  </si>
  <si>
    <t>SU</t>
  </si>
  <si>
    <t>AU</t>
  </si>
  <si>
    <t>ZJ</t>
  </si>
  <si>
    <t>ORJ</t>
  </si>
  <si>
    <t>ORG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</si>
  <si>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</si>
  <si>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</si>
  <si>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</si>
  <si>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</si>
  <si>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</si>
  <si>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</si>
  <si>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</si>
  <si>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</si>
  <si>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</si>
  <si>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</si>
  <si>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</si>
  <si>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</si>
  <si>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</si>
  <si>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</si>
  <si>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</si>
  <si>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</si>
  <si>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</si>
  <si>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</si>
  <si>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</si>
  <si>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</si>
  <si>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</si>
  <si>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</si>
  <si>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</si>
  <si>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</si>
  <si>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</si>
  <si>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</si>
  <si>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</si>
  <si>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</si>
  <si>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</si>
  <si>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</si>
  <si>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</si>
  <si>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</si>
  <si>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</si>
  <si>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</si>
  <si>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</si>
  <si>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</si>
  <si>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</si>
  <si>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</si>
  <si>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</si>
  <si>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</si>
  <si>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</si>
  <si>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</si>
  <si>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</si>
  <si>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</si>
  <si>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</si>
  <si>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</si>
  <si>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</si>
  <si>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II. (Změna - navýšení) Neinvestiční dotace na VEŘEJNĚ PROSPĚŠNÉ PRÁCE (VPP)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</si>
  <si>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</si>
  <si>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</si>
  <si>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</si>
  <si>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</si>
  <si>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</si>
  <si>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</si>
  <si>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</si>
  <si>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</si>
  <si>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</si>
  <si>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3/2019 - ZMě Štíty dne 26.06.2019: </t>
    </r>
  </si>
  <si>
    <t>VI.</t>
  </si>
  <si>
    <t>VII.</t>
  </si>
  <si>
    <t>3/2019</t>
  </si>
  <si>
    <t>Ministerstvo vnitra ČR prostřednictvím KrÚ Ol. - JSDH Štíty - zabezpečení akceschopnosti</t>
  </si>
  <si>
    <t>Olomoucký kraj - JSDH Štíty - pořízení, Tzh a oprava požární techniky a nákup věcného vybavení</t>
  </si>
  <si>
    <t>VIII.</t>
  </si>
  <si>
    <t>Olomoucký kraj - Partnerské dny</t>
  </si>
  <si>
    <t>4/2019</t>
  </si>
  <si>
    <t>IX.</t>
  </si>
  <si>
    <t>ZJ 024, orj. 3002, org. 3002</t>
  </si>
  <si>
    <t xml:space="preserve">Statutární město Olomouc - "MEIS"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</si>
  <si>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4/2019 - ZMě Štíty dne 31.07.2019: </t>
    </r>
  </si>
  <si>
    <t>X.</t>
  </si>
  <si>
    <t>Olomoucký kraj - Multigenerační projekt "S rodinou za kulturou"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</si>
  <si>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5/2019 - RMě Štíty dne 28.08.2019: </t>
    </r>
  </si>
  <si>
    <t>5/2019</t>
  </si>
  <si>
    <t>XI.</t>
  </si>
  <si>
    <t>Olomoucký kraj - Průtokový transfer pro ZŠ a MŠ Štíty - "Obědy do škol v Olomouckém kraji" - EU</t>
  </si>
  <si>
    <t>Olomoucký kraj - Průtokový transfer pro ZŠ a MŠ Štíty - "Obědy do škol v Olomouckém kraji" - SR</t>
  </si>
  <si>
    <t>XII.</t>
  </si>
  <si>
    <t>Olomoucký kraj - Finanční dar - Vesnice roku 2019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</si>
  <si>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6/2019 - ZMě Štíty dne 25.09.2019: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</si>
  <si>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7/2019 - RMě Štíty dne 23.10.2019: </t>
    </r>
  </si>
  <si>
    <t>XIII.</t>
  </si>
  <si>
    <t>7/2019</t>
  </si>
  <si>
    <t xml:space="preserve">MZe - hospodaření v lesích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</si>
  <si>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8/2019 - RMě Štíty dne 21.11.2019: </t>
    </r>
  </si>
  <si>
    <t>3,8/2019</t>
  </si>
  <si>
    <t>XIV.</t>
  </si>
  <si>
    <t>ID</t>
  </si>
  <si>
    <t>8/2019</t>
  </si>
  <si>
    <t>Olomoucký kraj - Zvýšení kvality zubního ošetření</t>
  </si>
  <si>
    <t>Účelová neinvestiční dotace na VPP za 11/2019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</si>
  <si>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9/2019 - ZMě Štíty dne 12.12.2019: </t>
    </r>
  </si>
  <si>
    <t>1-9/2019</t>
  </si>
  <si>
    <t>Úřad práce Šumperk - "VPP" - 3-11/2019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</si>
</sst>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2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04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3" fillId="0" borderId="0"/>
    <xf numFmtId="0" fontId="25" fillId="0" borderId="0"/>
    <xf numFmtId="0" fontId="1" fillId="0" borderId="0"/>
    <xf numFmtId="0" fontId="1" fillId="0" borderId="0"/>
    <xf numFmtId="0" fontId="62" fillId="0" borderId="0"/>
    <xf numFmtId="0" fontId="15" fillId="0" borderId="0"/>
    <xf numFmtId="0" fontId="15" fillId="0" borderId="0"/>
  </cellStyleXfs>
  <cellXfs count="30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4" fillId="0" borderId="0" xfId="0" applyNumberFormat="1" applyFont="1" applyAlignment="1">
      <alignment horizontal="left" vertical="center"/>
    </xf>
    <xf numFmtId="49" fontId="65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49" fontId="67" fillId="0" borderId="0" xfId="1" applyNumberFormat="1" applyFont="1" applyAlignment="1">
      <alignment horizontal="center" vertical="center"/>
    </xf>
    <xf numFmtId="4" fontId="67" fillId="0" borderId="0" xfId="1" applyNumberFormat="1" applyFont="1" applyAlignment="1">
      <alignment vertical="center"/>
    </xf>
    <xf numFmtId="0" fontId="67" fillId="0" borderId="0" xfId="1" applyFont="1" applyAlignment="1">
      <alignment vertical="center"/>
    </xf>
    <xf numFmtId="49" fontId="64" fillId="0" borderId="0" xfId="0" applyNumberFormat="1" applyFont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vertical="center"/>
    </xf>
    <xf numFmtId="49" fontId="70" fillId="0" borderId="0" xfId="1" applyNumberFormat="1" applyFont="1" applyAlignment="1">
      <alignment horizontal="center" vertical="center"/>
    </xf>
    <xf numFmtId="4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1" fillId="8" borderId="17" xfId="0" applyNumberFormat="1" applyFont="1" applyFill="1" applyBorder="1" applyAlignment="1">
      <alignment horizontal="center" vertical="center"/>
    </xf>
    <xf numFmtId="49" fontId="71" fillId="8" borderId="18" xfId="0" applyNumberFormat="1" applyFont="1" applyFill="1" applyBorder="1" applyAlignment="1">
      <alignment horizontal="center" vertical="center"/>
    </xf>
    <xf numFmtId="49" fontId="72" fillId="8" borderId="18" xfId="0" applyNumberFormat="1" applyFont="1" applyFill="1" applyBorder="1" applyAlignment="1">
      <alignment horizontal="center" vertical="center"/>
    </xf>
    <xf numFmtId="49" fontId="73" fillId="8" borderId="18" xfId="1" applyNumberFormat="1" applyFont="1" applyFill="1" applyBorder="1" applyAlignment="1">
      <alignment horizontal="center" vertical="center"/>
    </xf>
    <xf numFmtId="4" fontId="73" fillId="8" borderId="18" xfId="1" applyNumberFormat="1" applyFont="1" applyFill="1" applyBorder="1" applyAlignment="1">
      <alignment horizontal="center" vertical="center"/>
    </xf>
    <xf numFmtId="0" fontId="73" fillId="8" borderId="19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2" xfId="1" applyFont="1" applyBorder="1" applyAlignment="1">
      <alignment horizontal="center" vertical="center"/>
    </xf>
    <xf numFmtId="4" fontId="74" fillId="8" borderId="18" xfId="1" applyNumberFormat="1" applyFont="1" applyFill="1" applyBorder="1" applyAlignment="1">
      <alignment vertical="center"/>
    </xf>
    <xf numFmtId="0" fontId="74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3" xfId="1" applyNumberFormat="1" applyFont="1" applyFill="1" applyBorder="1" applyAlignment="1">
      <alignment horizontal="right" vertical="center"/>
    </xf>
    <xf numFmtId="165" fontId="7" fillId="2" borderId="22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4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5" xfId="2" applyNumberFormat="1" applyFont="1" applyFill="1" applyBorder="1" applyAlignment="1">
      <alignment horizontal="center" vertical="center" wrapText="1"/>
    </xf>
    <xf numFmtId="164" fontId="31" fillId="5" borderId="26" xfId="2" applyNumberFormat="1" applyFont="1" applyFill="1" applyBorder="1" applyAlignment="1">
      <alignment vertical="center" wrapText="1"/>
    </xf>
    <xf numFmtId="164" fontId="31" fillId="5" borderId="27" xfId="2" applyNumberFormat="1" applyFont="1" applyFill="1" applyBorder="1" applyAlignment="1">
      <alignment vertical="center" wrapText="1"/>
    </xf>
    <xf numFmtId="164" fontId="44" fillId="6" borderId="25" xfId="2" applyNumberFormat="1" applyFont="1" applyFill="1" applyBorder="1" applyAlignment="1">
      <alignment vertical="center" wrapText="1"/>
    </xf>
    <xf numFmtId="0" fontId="48" fillId="0" borderId="24" xfId="2" applyFont="1" applyBorder="1" applyAlignment="1">
      <alignment horizontal="center" vertical="center"/>
    </xf>
    <xf numFmtId="0" fontId="31" fillId="0" borderId="28" xfId="2" applyFont="1" applyBorder="1" applyAlignment="1">
      <alignment vertical="center"/>
    </xf>
    <xf numFmtId="0" fontId="49" fillId="0" borderId="29" xfId="2" applyFont="1" applyBorder="1" applyAlignment="1">
      <alignment vertical="center" wrapText="1"/>
    </xf>
    <xf numFmtId="164" fontId="49" fillId="5" borderId="30" xfId="2" applyNumberFormat="1" applyFont="1" applyFill="1" applyBorder="1" applyAlignment="1">
      <alignment horizontal="right" vertical="center" wrapText="1"/>
    </xf>
    <xf numFmtId="164" fontId="31" fillId="5" borderId="30" xfId="2" applyNumberFormat="1" applyFont="1" applyFill="1" applyBorder="1" applyAlignment="1">
      <alignment vertical="center" wrapText="1"/>
    </xf>
    <xf numFmtId="0" fontId="31" fillId="0" borderId="31" xfId="2" applyFont="1" applyBorder="1" applyAlignment="1">
      <alignment vertical="center"/>
    </xf>
    <xf numFmtId="0" fontId="49" fillId="0" borderId="32" xfId="2" applyFont="1" applyBorder="1" applyAlignment="1">
      <alignment vertical="center" wrapText="1"/>
    </xf>
    <xf numFmtId="164" fontId="49" fillId="0" borderId="33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4" xfId="2" applyNumberFormat="1" applyFont="1" applyFill="1" applyBorder="1" applyAlignment="1">
      <alignment vertical="center" wrapText="1"/>
    </xf>
    <xf numFmtId="164" fontId="31" fillId="5" borderId="35" xfId="2" applyNumberFormat="1" applyFont="1" applyFill="1" applyBorder="1" applyAlignment="1">
      <alignment vertical="center" wrapText="1"/>
    </xf>
    <xf numFmtId="164" fontId="44" fillId="6" borderId="25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6" xfId="2" applyNumberFormat="1" applyFont="1" applyFill="1" applyBorder="1" applyAlignment="1">
      <alignment horizontal="center"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31" fillId="5" borderId="38" xfId="2" applyNumberFormat="1" applyFont="1" applyFill="1" applyBorder="1" applyAlignment="1">
      <alignment vertical="center" wrapText="1"/>
    </xf>
    <xf numFmtId="164" fontId="44" fillId="6" borderId="36" xfId="2" applyNumberFormat="1" applyFont="1" applyFill="1" applyBorder="1" applyAlignment="1">
      <alignment vertical="center" wrapText="1"/>
    </xf>
    <xf numFmtId="164" fontId="49" fillId="5" borderId="39" xfId="2" applyNumberFormat="1" applyFont="1" applyFill="1" applyBorder="1" applyAlignment="1">
      <alignment horizontal="right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49" fillId="0" borderId="40" xfId="2" applyNumberFormat="1" applyFont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31" fillId="5" borderId="42" xfId="2" applyNumberFormat="1" applyFont="1" applyFill="1" applyBorder="1" applyAlignment="1">
      <alignment vertical="center" wrapText="1"/>
    </xf>
    <xf numFmtId="164" fontId="44" fillId="6" borderId="36" xfId="2" applyNumberFormat="1" applyFont="1" applyFill="1" applyBorder="1" applyAlignment="1">
      <alignment vertical="center"/>
    </xf>
    <xf numFmtId="0" fontId="75" fillId="0" borderId="0" xfId="0" applyFont="1"/>
    <xf numFmtId="0" fontId="7" fillId="7" borderId="43" xfId="1" applyFont="1" applyFill="1" applyBorder="1" applyAlignment="1">
      <alignment horizontal="right" vertical="center" wrapText="1"/>
    </xf>
    <xf numFmtId="0" fontId="8" fillId="7" borderId="44" xfId="1" applyFont="1" applyFill="1" applyBorder="1" applyAlignment="1">
      <alignment horizontal="right" vertical="center" wrapText="1"/>
    </xf>
    <xf numFmtId="165" fontId="7" fillId="4" borderId="45" xfId="1" applyNumberFormat="1" applyFont="1" applyFill="1" applyBorder="1" applyAlignment="1">
      <alignment horizontal="right" vertical="center"/>
    </xf>
    <xf numFmtId="165" fontId="7" fillId="4" borderId="46" xfId="1" applyNumberFormat="1" applyFont="1" applyFill="1" applyBorder="1" applyAlignment="1">
      <alignment horizontal="right" vertical="center"/>
    </xf>
    <xf numFmtId="165" fontId="7" fillId="4" borderId="47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66" fillId="0" borderId="0" xfId="0" applyNumberFormat="1" applyFont="1" applyFill="1" applyBorder="1" applyAlignment="1">
      <alignment horizontal="left" vertical="center"/>
    </xf>
    <xf numFmtId="49" fontId="76" fillId="9" borderId="48" xfId="0" applyNumberFormat="1" applyFont="1" applyFill="1" applyBorder="1" applyAlignment="1">
      <alignment horizontal="center" vertical="center"/>
    </xf>
    <xf numFmtId="49" fontId="76" fillId="9" borderId="49" xfId="0" applyNumberFormat="1" applyFont="1" applyFill="1" applyBorder="1" applyAlignment="1">
      <alignment horizontal="center" vertical="center"/>
    </xf>
    <xf numFmtId="49" fontId="76" fillId="9" borderId="50" xfId="0" applyNumberFormat="1" applyFont="1" applyFill="1" applyBorder="1" applyAlignment="1">
      <alignment horizontal="center" vertical="center"/>
    </xf>
    <xf numFmtId="49" fontId="76" fillId="9" borderId="51" xfId="0" applyNumberFormat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52" xfId="1" applyFont="1" applyFill="1" applyBorder="1" applyAlignment="1">
      <alignment horizontal="right" vertical="center" wrapText="1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0" fontId="55" fillId="9" borderId="53" xfId="2" applyFont="1" applyFill="1" applyBorder="1" applyAlignment="1">
      <alignment vertical="center"/>
    </xf>
    <xf numFmtId="0" fontId="54" fillId="9" borderId="53" xfId="2" applyFont="1" applyFill="1" applyBorder="1" applyAlignment="1">
      <alignment vertical="center"/>
    </xf>
    <xf numFmtId="0" fontId="77" fillId="9" borderId="53" xfId="2" applyFont="1" applyFill="1" applyBorder="1" applyAlignment="1">
      <alignment vertical="center"/>
    </xf>
    <xf numFmtId="164" fontId="36" fillId="10" borderId="24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78" fillId="0" borderId="0" xfId="0" applyNumberFormat="1" applyFont="1" applyFill="1" applyAlignment="1" applyProtection="1">
      <alignment vertical="center"/>
    </xf>
    <xf numFmtId="0" fontId="79" fillId="0" borderId="0" xfId="0" applyFont="1" applyFill="1" applyAlignment="1" applyProtection="1">
      <alignment vertical="center"/>
    </xf>
    <xf numFmtId="164" fontId="78" fillId="11" borderId="0" xfId="0" applyNumberFormat="1" applyFont="1" applyFill="1" applyAlignment="1" applyProtection="1">
      <alignment vertical="center"/>
    </xf>
    <xf numFmtId="164" fontId="78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54" xfId="1" applyNumberFormat="1" applyFont="1" applyFill="1" applyBorder="1" applyAlignment="1">
      <alignment horizontal="right" vertical="center" wrapText="1"/>
    </xf>
    <xf numFmtId="0" fontId="7" fillId="7" borderId="54" xfId="1" applyFont="1" applyFill="1" applyBorder="1" applyAlignment="1">
      <alignment horizontal="right" vertical="center" wrapText="1"/>
    </xf>
    <xf numFmtId="164" fontId="14" fillId="7" borderId="54" xfId="1" applyNumberFormat="1" applyFont="1" applyFill="1" applyBorder="1" applyAlignment="1">
      <alignment horizontal="right" vertical="center" wrapText="1"/>
    </xf>
    <xf numFmtId="49" fontId="80" fillId="9" borderId="49" xfId="0" applyNumberFormat="1" applyFont="1" applyFill="1" applyBorder="1" applyAlignment="1">
      <alignment horizontal="center" vertical="center"/>
    </xf>
    <xf numFmtId="49" fontId="80" fillId="9" borderId="55" xfId="0" applyNumberFormat="1" applyFont="1" applyFill="1" applyBorder="1" applyAlignment="1">
      <alignment horizontal="center" vertical="center"/>
    </xf>
    <xf numFmtId="49" fontId="57" fillId="9" borderId="56" xfId="10" applyNumberFormat="1" applyFont="1" applyFill="1" applyBorder="1"/>
    <xf numFmtId="49" fontId="57" fillId="9" borderId="57" xfId="10" applyNumberFormat="1" applyFont="1" applyFill="1" applyBorder="1"/>
    <xf numFmtId="49" fontId="81" fillId="9" borderId="49" xfId="1" applyNumberFormat="1" applyFont="1" applyFill="1" applyBorder="1" applyAlignment="1">
      <alignment horizontal="center" vertical="center"/>
    </xf>
    <xf numFmtId="4" fontId="81" fillId="9" borderId="49" xfId="1" applyNumberFormat="1" applyFont="1" applyFill="1" applyBorder="1" applyAlignment="1">
      <alignment vertical="center"/>
    </xf>
    <xf numFmtId="49" fontId="57" fillId="9" borderId="58" xfId="10" applyNumberFormat="1" applyFont="1" applyFill="1" applyBorder="1"/>
    <xf numFmtId="49" fontId="57" fillId="9" borderId="59" xfId="10" applyNumberFormat="1" applyFont="1" applyFill="1" applyBorder="1"/>
    <xf numFmtId="0" fontId="79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78" fillId="9" borderId="0" xfId="0" applyNumberFormat="1" applyFont="1" applyFill="1" applyAlignment="1" applyProtection="1">
      <alignment vertical="center"/>
    </xf>
    <xf numFmtId="49" fontId="22" fillId="7" borderId="54" xfId="1" applyNumberFormat="1" applyFont="1" applyFill="1" applyBorder="1" applyAlignment="1">
      <alignment horizontal="right" vertical="center" wrapText="1"/>
    </xf>
    <xf numFmtId="165" fontId="7" fillId="4" borderId="20" xfId="1" applyNumberFormat="1" applyFont="1" applyFill="1" applyBorder="1" applyAlignment="1">
      <alignment horizontal="right" vertical="center"/>
    </xf>
    <xf numFmtId="165" fontId="7" fillId="4" borderId="60" xfId="1" applyNumberFormat="1" applyFont="1" applyFill="1" applyBorder="1" applyAlignment="1">
      <alignment horizontal="right" vertical="center"/>
    </xf>
    <xf numFmtId="165" fontId="7" fillId="4" borderId="61" xfId="1" applyNumberFormat="1" applyFont="1" applyFill="1" applyBorder="1" applyAlignment="1">
      <alignment horizontal="right" vertical="center"/>
    </xf>
    <xf numFmtId="49" fontId="22" fillId="7" borderId="62" xfId="1" applyNumberFormat="1" applyFont="1" applyFill="1" applyBorder="1" applyAlignment="1">
      <alignment horizontal="right" vertical="center" wrapText="1"/>
    </xf>
    <xf numFmtId="165" fontId="7" fillId="4" borderId="63" xfId="1" applyNumberFormat="1" applyFont="1" applyFill="1" applyBorder="1" applyAlignment="1">
      <alignment horizontal="right" vertical="center"/>
    </xf>
    <xf numFmtId="165" fontId="7" fillId="4" borderId="64" xfId="1" applyNumberFormat="1" applyFont="1" applyFill="1" applyBorder="1" applyAlignment="1">
      <alignment horizontal="right" vertical="center"/>
    </xf>
    <xf numFmtId="165" fontId="7" fillId="4" borderId="65" xfId="1" applyNumberFormat="1" applyFont="1" applyFill="1" applyBorder="1" applyAlignment="1">
      <alignment horizontal="right" vertical="center"/>
    </xf>
    <xf numFmtId="0" fontId="22" fillId="7" borderId="66" xfId="1" applyFont="1" applyFill="1" applyBorder="1" applyAlignment="1">
      <alignment horizontal="right" vertical="center" wrapText="1"/>
    </xf>
    <xf numFmtId="0" fontId="7" fillId="7" borderId="66" xfId="1" applyFont="1" applyFill="1" applyBorder="1" applyAlignment="1">
      <alignment horizontal="right" vertical="center" wrapText="1"/>
    </xf>
    <xf numFmtId="0" fontId="8" fillId="7" borderId="66" xfId="1" applyFont="1" applyFill="1" applyBorder="1" applyAlignment="1">
      <alignment horizontal="right" vertical="center" wrapText="1"/>
    </xf>
    <xf numFmtId="49" fontId="58" fillId="7" borderId="45" xfId="1" applyNumberFormat="1" applyFont="1" applyFill="1" applyBorder="1" applyAlignment="1">
      <alignment horizontal="right" vertical="center" wrapText="1"/>
    </xf>
    <xf numFmtId="0" fontId="22" fillId="7" borderId="67" xfId="1" applyFont="1" applyFill="1" applyBorder="1" applyAlignment="1">
      <alignment horizontal="right" vertical="center" wrapText="1"/>
    </xf>
    <xf numFmtId="0" fontId="7" fillId="7" borderId="67" xfId="1" applyFont="1" applyFill="1" applyBorder="1" applyAlignment="1">
      <alignment horizontal="right" vertical="center" wrapText="1"/>
    </xf>
    <xf numFmtId="0" fontId="8" fillId="7" borderId="67" xfId="1" applyFont="1" applyFill="1" applyBorder="1" applyAlignment="1">
      <alignment horizontal="right" vertical="center" wrapText="1"/>
    </xf>
    <xf numFmtId="0" fontId="7" fillId="7" borderId="68" xfId="1" applyFont="1" applyFill="1" applyBorder="1" applyAlignment="1">
      <alignment horizontal="right" vertical="center" wrapText="1"/>
    </xf>
    <xf numFmtId="0" fontId="8" fillId="7" borderId="69" xfId="1" applyFont="1" applyFill="1" applyBorder="1" applyAlignment="1">
      <alignment horizontal="right" vertical="center" wrapText="1"/>
    </xf>
    <xf numFmtId="4" fontId="81" fillId="9" borderId="70" xfId="1" applyNumberFormat="1" applyFont="1" applyFill="1" applyBorder="1" applyAlignment="1">
      <alignment vertical="center"/>
    </xf>
    <xf numFmtId="165" fontId="7" fillId="12" borderId="52" xfId="1" applyNumberFormat="1" applyFont="1" applyFill="1" applyBorder="1" applyAlignment="1">
      <alignment horizontal="right" vertical="center"/>
    </xf>
    <xf numFmtId="165" fontId="7" fillId="13" borderId="8" xfId="1" applyNumberFormat="1" applyFont="1" applyFill="1" applyBorder="1" applyAlignment="1">
      <alignment horizontal="right" vertical="center"/>
    </xf>
    <xf numFmtId="165" fontId="7" fillId="12" borderId="68" xfId="1" applyNumberFormat="1" applyFont="1" applyFill="1" applyBorder="1" applyAlignment="1">
      <alignment horizontal="right" vertical="center"/>
    </xf>
    <xf numFmtId="165" fontId="7" fillId="13" borderId="71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3" borderId="13" xfId="1" applyNumberFormat="1" applyFont="1" applyFill="1" applyBorder="1" applyAlignment="1">
      <alignment horizontal="right" vertical="center"/>
    </xf>
    <xf numFmtId="165" fontId="7" fillId="13" borderId="72" xfId="1" applyNumberFormat="1" applyFont="1" applyFill="1" applyBorder="1" applyAlignment="1">
      <alignment horizontal="right" vertical="center"/>
    </xf>
    <xf numFmtId="0" fontId="58" fillId="7" borderId="67" xfId="1" applyFont="1" applyFill="1" applyBorder="1" applyAlignment="1">
      <alignment horizontal="right" vertical="center" wrapText="1"/>
    </xf>
    <xf numFmtId="0" fontId="7" fillId="12" borderId="73" xfId="4" applyFont="1" applyFill="1" applyBorder="1" applyAlignment="1">
      <alignment horizontal="right" vertical="center" wrapText="1"/>
    </xf>
    <xf numFmtId="165" fontId="7" fillId="4" borderId="74" xfId="4" applyNumberFormat="1" applyFont="1" applyFill="1" applyBorder="1" applyAlignment="1">
      <alignment horizontal="right" vertical="center"/>
    </xf>
    <xf numFmtId="165" fontId="7" fillId="4" borderId="75" xfId="4" applyNumberFormat="1" applyFont="1" applyFill="1" applyBorder="1" applyAlignment="1">
      <alignment horizontal="right" vertical="center"/>
    </xf>
    <xf numFmtId="165" fontId="7" fillId="12" borderId="76" xfId="4" applyNumberFormat="1" applyFont="1" applyFill="1" applyBorder="1" applyAlignment="1">
      <alignment horizontal="right" vertical="center"/>
    </xf>
    <xf numFmtId="165" fontId="7" fillId="13" borderId="77" xfId="4" applyNumberFormat="1" applyFont="1" applyFill="1" applyBorder="1" applyAlignment="1">
      <alignment horizontal="right" vertical="center"/>
    </xf>
    <xf numFmtId="165" fontId="7" fillId="12" borderId="78" xfId="4" applyNumberFormat="1" applyFont="1" applyFill="1" applyBorder="1" applyAlignment="1">
      <alignment horizontal="right" vertical="center"/>
    </xf>
    <xf numFmtId="0" fontId="7" fillId="12" borderId="66" xfId="4" applyFont="1" applyFill="1" applyBorder="1" applyAlignment="1">
      <alignment horizontal="right" vertical="center" wrapText="1"/>
    </xf>
    <xf numFmtId="0" fontId="7" fillId="4" borderId="68" xfId="4" applyFont="1" applyFill="1" applyBorder="1" applyAlignment="1">
      <alignment horizontal="right" vertical="center" wrapText="1"/>
    </xf>
    <xf numFmtId="0" fontId="8" fillId="4" borderId="66" xfId="4" applyFont="1" applyFill="1" applyBorder="1" applyAlignment="1">
      <alignment horizontal="right" vertical="center" wrapText="1"/>
    </xf>
    <xf numFmtId="0" fontId="44" fillId="0" borderId="0" xfId="2" applyFont="1" applyAlignment="1">
      <alignment vertical="center"/>
    </xf>
    <xf numFmtId="49" fontId="22" fillId="7" borderId="79" xfId="1" applyNumberFormat="1" applyFont="1" applyFill="1" applyBorder="1" applyAlignment="1">
      <alignment horizontal="right" vertical="center" wrapText="1"/>
    </xf>
    <xf numFmtId="0" fontId="7" fillId="4" borderId="76" xfId="4" applyFont="1" applyFill="1" applyBorder="1" applyAlignment="1">
      <alignment horizontal="right" vertical="center" wrapText="1"/>
    </xf>
    <xf numFmtId="0" fontId="8" fillId="7" borderId="72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right" vertical="center" wrapText="1"/>
    </xf>
    <xf numFmtId="0" fontId="8" fillId="7" borderId="68" xfId="1" applyFont="1" applyFill="1" applyBorder="1" applyAlignment="1">
      <alignment horizontal="right" vertical="center" wrapText="1"/>
    </xf>
    <xf numFmtId="0" fontId="8" fillId="7" borderId="4" xfId="1" applyFont="1" applyFill="1" applyBorder="1" applyAlignment="1">
      <alignment horizontal="right" vertical="center" wrapText="1"/>
    </xf>
    <xf numFmtId="0" fontId="20" fillId="7" borderId="71" xfId="1" applyFont="1" applyFill="1" applyBorder="1" applyAlignment="1">
      <alignment vertical="center"/>
    </xf>
    <xf numFmtId="0" fontId="8" fillId="4" borderId="73" xfId="4" applyFont="1" applyFill="1" applyBorder="1" applyAlignment="1">
      <alignment horizontal="right" vertical="center" wrapText="1"/>
    </xf>
    <xf numFmtId="0" fontId="8" fillId="4" borderId="77" xfId="4" applyFont="1" applyFill="1" applyBorder="1" applyAlignment="1">
      <alignment horizontal="right" vertical="center" wrapText="1"/>
    </xf>
    <xf numFmtId="0" fontId="8" fillId="7" borderId="77" xfId="1" applyFont="1" applyFill="1" applyBorder="1" applyAlignment="1">
      <alignment horizontal="right" vertical="center" wrapText="1"/>
    </xf>
    <xf numFmtId="0" fontId="8" fillId="7" borderId="77" xfId="1" applyFont="1" applyFill="1" applyBorder="1" applyAlignment="1">
      <alignment vertical="center"/>
    </xf>
    <xf numFmtId="0" fontId="8" fillId="7" borderId="75" xfId="1" applyFont="1" applyFill="1" applyBorder="1" applyAlignment="1">
      <alignment vertical="center"/>
    </xf>
    <xf numFmtId="0" fontId="20" fillId="12" borderId="73" xfId="4" applyFont="1" applyFill="1" applyBorder="1" applyAlignment="1">
      <alignment horizontal="right" vertical="center" wrapText="1"/>
    </xf>
    <xf numFmtId="0" fontId="8" fillId="4" borderId="72" xfId="4" applyFont="1" applyFill="1" applyBorder="1" applyAlignment="1">
      <alignment horizontal="right" vertical="center" wrapText="1"/>
    </xf>
    <xf numFmtId="165" fontId="7" fillId="4" borderId="63" xfId="4" applyNumberFormat="1" applyFont="1" applyFill="1" applyBorder="1" applyAlignment="1">
      <alignment horizontal="right" vertical="center"/>
    </xf>
    <xf numFmtId="165" fontId="7" fillId="4" borderId="64" xfId="4" applyNumberFormat="1" applyFont="1" applyFill="1" applyBorder="1" applyAlignment="1">
      <alignment horizontal="right" vertical="center"/>
    </xf>
    <xf numFmtId="165" fontId="7" fillId="12" borderId="65" xfId="4" applyNumberFormat="1" applyFont="1" applyFill="1" applyBorder="1" applyAlignment="1">
      <alignment horizontal="right" vertical="center"/>
    </xf>
    <xf numFmtId="49" fontId="58" fillId="7" borderId="62" xfId="1" applyNumberFormat="1" applyFont="1" applyFill="1" applyBorder="1" applyAlignment="1">
      <alignment horizontal="right" vertical="center" wrapText="1"/>
    </xf>
    <xf numFmtId="0" fontId="61" fillId="9" borderId="0" xfId="0" applyFont="1" applyFill="1" applyAlignment="1">
      <alignment horizontal="right"/>
    </xf>
    <xf numFmtId="49" fontId="72" fillId="8" borderId="80" xfId="0" applyNumberFormat="1" applyFont="1" applyFill="1" applyBorder="1" applyAlignment="1">
      <alignment horizontal="left" vertical="center"/>
    </xf>
    <xf numFmtId="49" fontId="72" fillId="8" borderId="81" xfId="0" applyNumberFormat="1" applyFont="1" applyFill="1" applyBorder="1" applyAlignment="1">
      <alignment horizontal="left" vertical="center"/>
    </xf>
    <xf numFmtId="49" fontId="72" fillId="8" borderId="82" xfId="0" applyNumberFormat="1" applyFont="1" applyFill="1" applyBorder="1" applyAlignment="1">
      <alignment horizontal="left" vertical="center"/>
    </xf>
    <xf numFmtId="0" fontId="47" fillId="5" borderId="34" xfId="2" applyFont="1" applyFill="1" applyBorder="1" applyAlignment="1">
      <alignment horizontal="left" vertical="center"/>
    </xf>
    <xf numFmtId="0" fontId="47" fillId="5" borderId="35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6" xfId="2" applyFont="1" applyFill="1" applyBorder="1" applyAlignment="1">
      <alignment horizontal="left" vertical="center" wrapText="1"/>
    </xf>
    <xf numFmtId="0" fontId="47" fillId="5" borderId="27" xfId="2" applyFont="1" applyFill="1" applyBorder="1" applyAlignment="1">
      <alignment horizontal="left" vertical="center" wrapText="1"/>
    </xf>
    <xf numFmtId="0" fontId="47" fillId="6" borderId="25" xfId="2" applyFont="1" applyFill="1" applyBorder="1" applyAlignment="1">
      <alignment horizontal="left" vertical="center"/>
    </xf>
    <xf numFmtId="0" fontId="47" fillId="6" borderId="25" xfId="2" applyFont="1" applyFill="1" applyBorder="1" applyAlignment="1">
      <alignment horizontal="left" vertical="center" wrapText="1"/>
    </xf>
    <xf numFmtId="0" fontId="40" fillId="0" borderId="24" xfId="2" applyFont="1" applyBorder="1" applyAlignment="1">
      <alignment horizontal="justify" vertical="center"/>
    </xf>
    <xf numFmtId="0" fontId="79" fillId="0" borderId="0" xfId="0" applyFont="1" applyFill="1" applyAlignment="1" applyProtection="1">
      <alignment horizontal="justify"/>
    </xf>
    <xf numFmtId="0" fontId="40" fillId="5" borderId="24" xfId="2" applyFont="1" applyFill="1" applyBorder="1" applyAlignment="1">
      <alignment horizontal="justify" vertical="center"/>
    </xf>
    <xf numFmtId="0" fontId="44" fillId="6" borderId="25" xfId="2" applyFont="1" applyFill="1" applyBorder="1" applyAlignment="1">
      <alignment horizontal="left" vertical="center" wrapText="1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24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13" fillId="0" borderId="83" xfId="1" applyFont="1" applyBorder="1" applyAlignment="1">
      <alignment horizontal="left" vertical="center"/>
    </xf>
    <xf numFmtId="0" fontId="13" fillId="0" borderId="46" xfId="1" applyFont="1" applyBorder="1" applyAlignment="1">
      <alignment horizontal="left" vertical="center"/>
    </xf>
    <xf numFmtId="165" fontId="11" fillId="0" borderId="84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0" fillId="7" borderId="85" xfId="1" applyFont="1" applyFill="1" applyBorder="1" applyAlignment="1">
      <alignment vertical="center"/>
    </xf>
    <xf numFmtId="0" fontId="8" fillId="4" borderId="66" xfId="4" applyFont="1" applyFill="1" applyBorder="1" applyAlignment="1">
      <alignment horizontal="right" vertical="center" wrapText="1"/>
    </xf>
    <xf numFmtId="0" fontId="8" fillId="4" borderId="77" xfId="4" applyFont="1" applyFill="1" applyBorder="1" applyAlignment="1">
      <alignment horizontal="left" vertical="center"/>
    </xf>
    <xf numFmtId="0" fontId="8" fillId="4" borderId="75" xfId="4" applyFont="1" applyFill="1" applyBorder="1" applyAlignment="1">
      <alignment horizontal="left" vertical="center"/>
    </xf>
    <xf numFmtId="0" fontId="8" fillId="4" borderId="73" xfId="4" applyFont="1" applyFill="1" applyBorder="1" applyAlignment="1">
      <alignment horizontal="right" vertical="center" wrapText="1"/>
    </xf>
    <xf numFmtId="0" fontId="60" fillId="4" borderId="77" xfId="4" applyFont="1" applyFill="1" applyBorder="1" applyAlignment="1">
      <alignment horizontal="right" vertical="center" wrapText="1"/>
    </xf>
    <xf numFmtId="0" fontId="60" fillId="4" borderId="76" xfId="4" applyFont="1" applyFill="1" applyBorder="1" applyAlignment="1">
      <alignment horizontal="righ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4" borderId="77" xfId="4" applyFont="1" applyFill="1" applyBorder="1" applyAlignment="1">
      <alignment horizontal="right" vertical="center" wrapText="1"/>
    </xf>
    <xf numFmtId="0" fontId="20" fillId="2" borderId="45" xfId="1" applyFont="1" applyFill="1" applyBorder="1" applyAlignment="1">
      <alignment horizontal="center" vertical="center" textRotation="90" wrapText="1"/>
    </xf>
    <xf numFmtId="0" fontId="20" fillId="2" borderId="20" xfId="1" applyFont="1" applyFill="1" applyBorder="1" applyAlignment="1">
      <alignment horizontal="center" vertical="center" textRotation="90" wrapText="1"/>
    </xf>
    <xf numFmtId="0" fontId="20" fillId="2" borderId="86" xfId="1" applyFont="1" applyFill="1" applyBorder="1" applyAlignment="1">
      <alignment horizontal="center" vertical="center" textRotation="90" wrapText="1"/>
    </xf>
    <xf numFmtId="0" fontId="8" fillId="2" borderId="87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19" fillId="0" borderId="84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7" borderId="88" xfId="1" applyFont="1" applyFill="1" applyBorder="1" applyAlignment="1">
      <alignment horizontal="right" vertical="center" wrapText="1"/>
    </xf>
    <xf numFmtId="0" fontId="8" fillId="7" borderId="44" xfId="1" applyFont="1" applyFill="1" applyBorder="1" applyAlignment="1">
      <alignment horizontal="right" vertical="center" wrapText="1"/>
    </xf>
    <xf numFmtId="0" fontId="8" fillId="7" borderId="89" xfId="1" applyFont="1" applyFill="1" applyBorder="1" applyAlignment="1">
      <alignment vertical="center"/>
    </xf>
    <xf numFmtId="0" fontId="20" fillId="2" borderId="90" xfId="1" applyFont="1" applyFill="1" applyBorder="1" applyAlignment="1">
      <alignment horizontal="center" vertical="center" wrapText="1"/>
    </xf>
    <xf numFmtId="0" fontId="20" fillId="2" borderId="67" xfId="1" applyFont="1" applyFill="1" applyBorder="1" applyAlignment="1">
      <alignment horizontal="center" vertical="center" wrapText="1"/>
    </xf>
    <xf numFmtId="0" fontId="20" fillId="2" borderId="91" xfId="1" applyFont="1" applyFill="1" applyBorder="1" applyAlignment="1">
      <alignment horizontal="center" vertical="center" wrapText="1"/>
    </xf>
    <xf numFmtId="0" fontId="18" fillId="0" borderId="92" xfId="1" applyFont="1" applyBorder="1" applyAlignment="1">
      <alignment vertical="center"/>
    </xf>
    <xf numFmtId="0" fontId="7" fillId="2" borderId="93" xfId="1" applyFont="1" applyFill="1" applyBorder="1" applyAlignment="1">
      <alignment horizontal="center" vertical="center" textRotation="90" wrapText="1"/>
    </xf>
    <xf numFmtId="0" fontId="17" fillId="2" borderId="93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17" fillId="2" borderId="93" xfId="1" applyFont="1" applyFill="1" applyBorder="1" applyAlignment="1">
      <alignment horizontal="center" vertical="center" wrapText="1"/>
    </xf>
    <xf numFmtId="0" fontId="17" fillId="2" borderId="94" xfId="1" applyFont="1" applyFill="1" applyBorder="1" applyAlignment="1">
      <alignment horizontal="center" vertical="center" wrapText="1"/>
    </xf>
    <xf numFmtId="0" fontId="8" fillId="7" borderId="69" xfId="1" applyFont="1" applyFill="1" applyBorder="1" applyAlignment="1">
      <alignment horizontal="right" vertical="center" wrapText="1"/>
    </xf>
    <xf numFmtId="0" fontId="20" fillId="7" borderId="95" xfId="1" applyFont="1" applyFill="1" applyBorder="1" applyAlignment="1">
      <alignment vertical="center"/>
    </xf>
    <xf numFmtId="0" fontId="7" fillId="2" borderId="45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86" xfId="1" applyFont="1" applyFill="1" applyBorder="1" applyAlignment="1">
      <alignment horizontal="left" vertical="center" wrapText="1"/>
    </xf>
    <xf numFmtId="0" fontId="7" fillId="2" borderId="90" xfId="1" applyFont="1" applyFill="1" applyBorder="1" applyAlignment="1">
      <alignment horizontal="center" vertical="center" textRotation="94" wrapText="1"/>
    </xf>
    <xf numFmtId="0" fontId="7" fillId="2" borderId="67" xfId="1" applyFont="1" applyFill="1" applyBorder="1" applyAlignment="1">
      <alignment horizontal="center" vertical="center" textRotation="94" wrapText="1"/>
    </xf>
    <xf numFmtId="0" fontId="7" fillId="2" borderId="91" xfId="1" applyFont="1" applyFill="1" applyBorder="1" applyAlignment="1">
      <alignment horizontal="center" vertical="center" textRotation="94" wrapText="1"/>
    </xf>
    <xf numFmtId="0" fontId="6" fillId="0" borderId="0" xfId="1" applyFont="1" applyBorder="1" applyAlignment="1">
      <alignment horizontal="left" vertical="center"/>
    </xf>
    <xf numFmtId="0" fontId="11" fillId="0" borderId="9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84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right" vertical="center"/>
    </xf>
    <xf numFmtId="0" fontId="7" fillId="2" borderId="9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0" fontId="12" fillId="0" borderId="97" xfId="1" applyFont="1" applyBorder="1" applyAlignment="1">
      <alignment horizontal="left" vertical="center" wrapText="1"/>
    </xf>
    <xf numFmtId="0" fontId="12" fillId="0" borderId="98" xfId="1" applyFont="1" applyBorder="1" applyAlignment="1">
      <alignment horizontal="left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99" xfId="1" applyFont="1" applyFill="1" applyBorder="1" applyAlignment="1">
      <alignment horizontal="center" vertical="center" wrapText="1"/>
    </xf>
    <xf numFmtId="0" fontId="8" fillId="2" borderId="86" xfId="1" applyFont="1" applyFill="1" applyBorder="1" applyAlignment="1">
      <alignment horizontal="center" vertical="center" wrapText="1"/>
    </xf>
    <xf numFmtId="0" fontId="8" fillId="2" borderId="89" xfId="1" applyFont="1" applyFill="1" applyBorder="1" applyAlignment="1">
      <alignment horizontal="center" vertical="center" wrapText="1"/>
    </xf>
    <xf numFmtId="0" fontId="8" fillId="2" borderId="100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8" fillId="7" borderId="101" xfId="1" applyFont="1" applyFill="1" applyBorder="1" applyAlignment="1">
      <alignment horizontal="left" vertical="center"/>
    </xf>
    <xf numFmtId="0" fontId="8" fillId="7" borderId="102" xfId="1" applyFont="1" applyFill="1" applyBorder="1" applyAlignment="1">
      <alignment horizontal="left" vertical="center"/>
    </xf>
    <xf numFmtId="0" fontId="8" fillId="7" borderId="103" xfId="1" applyFont="1" applyFill="1" applyBorder="1" applyAlignment="1">
      <alignment vertical="center"/>
    </xf>
    <xf numFmtId="0" fontId="20" fillId="7" borderId="71" xfId="1" applyFont="1" applyFill="1" applyBorder="1" applyAlignment="1">
      <alignment vertical="center"/>
    </xf>
    <xf numFmtId="0" fontId="21" fillId="7" borderId="71" xfId="1" applyFont="1" applyFill="1" applyBorder="1" applyAlignment="1">
      <alignment vertical="center"/>
    </xf>
    <xf numFmtId="0" fontId="59" fillId="7" borderId="71" xfId="1" applyFont="1" applyFill="1" applyBorder="1" applyAlignment="1">
      <alignment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19" sqref="N19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5" width="12.85546875" style="1" customWidth="1"/>
    <col min="16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53</v>
      </c>
      <c r="B3" s="37"/>
      <c r="C3" s="37"/>
      <c r="D3" s="37"/>
    </row>
    <row r="4" spans="1:14" s="50" customFormat="1" ht="15.75" customHeight="1" thickBot="1" x14ac:dyDescent="0.3">
      <c r="A4" s="45" t="s">
        <v>100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45</v>
      </c>
      <c r="B5" s="52" t="s">
        <v>46</v>
      </c>
      <c r="C5" s="52" t="s">
        <v>47</v>
      </c>
      <c r="D5" s="52" t="s">
        <v>48</v>
      </c>
      <c r="E5" s="52" t="s">
        <v>49</v>
      </c>
      <c r="F5" s="53" t="s">
        <v>32</v>
      </c>
      <c r="G5" s="54" t="s">
        <v>33</v>
      </c>
      <c r="H5" s="54" t="s">
        <v>50</v>
      </c>
      <c r="I5" s="54" t="s">
        <v>1</v>
      </c>
      <c r="J5" s="54" t="s">
        <v>51</v>
      </c>
      <c r="K5" s="54" t="s">
        <v>52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17" t="s">
        <v>56</v>
      </c>
      <c r="B6" s="118" t="s">
        <v>56</v>
      </c>
      <c r="C6" s="148"/>
      <c r="D6" s="148">
        <v>231</v>
      </c>
      <c r="E6" s="149"/>
      <c r="F6" s="150" t="s">
        <v>37</v>
      </c>
      <c r="G6" s="151" t="s">
        <v>38</v>
      </c>
      <c r="H6" s="152">
        <v>0</v>
      </c>
      <c r="I6" s="152" t="s">
        <v>99</v>
      </c>
      <c r="J6" s="152">
        <v>0</v>
      </c>
      <c r="K6" s="152">
        <v>0</v>
      </c>
      <c r="L6" s="153">
        <v>15000</v>
      </c>
      <c r="M6" s="153">
        <v>0</v>
      </c>
      <c r="N6" s="154" t="s">
        <v>143</v>
      </c>
    </row>
    <row r="7" spans="1:14" ht="14.1" customHeight="1" x14ac:dyDescent="0.25">
      <c r="A7" s="119" t="s">
        <v>56</v>
      </c>
      <c r="B7" s="120" t="s">
        <v>56</v>
      </c>
      <c r="C7" s="148"/>
      <c r="D7" s="148">
        <v>231</v>
      </c>
      <c r="E7" s="149"/>
      <c r="F7" s="151" t="s">
        <v>39</v>
      </c>
      <c r="G7" s="151" t="s">
        <v>40</v>
      </c>
      <c r="H7" s="152">
        <v>0</v>
      </c>
      <c r="I7" s="152" t="s">
        <v>99</v>
      </c>
      <c r="J7" s="152">
        <v>0</v>
      </c>
      <c r="K7" s="152">
        <v>0</v>
      </c>
      <c r="L7" s="153">
        <v>0</v>
      </c>
      <c r="M7" s="153">
        <v>11194</v>
      </c>
      <c r="N7" s="154" t="s">
        <v>41</v>
      </c>
    </row>
    <row r="8" spans="1:14" ht="14.1" customHeight="1" x14ac:dyDescent="0.25">
      <c r="A8" s="119" t="s">
        <v>56</v>
      </c>
      <c r="B8" s="120" t="s">
        <v>56</v>
      </c>
      <c r="C8" s="148"/>
      <c r="D8" s="148">
        <v>231</v>
      </c>
      <c r="E8" s="149"/>
      <c r="F8" s="151" t="s">
        <v>39</v>
      </c>
      <c r="G8" s="151" t="s">
        <v>42</v>
      </c>
      <c r="H8" s="152">
        <v>0</v>
      </c>
      <c r="I8" s="152" t="s">
        <v>99</v>
      </c>
      <c r="J8" s="152">
        <v>0</v>
      </c>
      <c r="K8" s="152">
        <v>0</v>
      </c>
      <c r="L8" s="153">
        <v>0</v>
      </c>
      <c r="M8" s="153">
        <v>2798</v>
      </c>
      <c r="N8" s="154" t="s">
        <v>82</v>
      </c>
    </row>
    <row r="9" spans="1:14" ht="14.1" customHeight="1" thickBot="1" x14ac:dyDescent="0.3">
      <c r="A9" s="119" t="s">
        <v>56</v>
      </c>
      <c r="B9" s="120" t="s">
        <v>56</v>
      </c>
      <c r="C9" s="148"/>
      <c r="D9" s="148">
        <v>231</v>
      </c>
      <c r="E9" s="149"/>
      <c r="F9" s="151" t="s">
        <v>39</v>
      </c>
      <c r="G9" s="151" t="s">
        <v>43</v>
      </c>
      <c r="H9" s="152">
        <v>0</v>
      </c>
      <c r="I9" s="152" t="s">
        <v>99</v>
      </c>
      <c r="J9" s="152">
        <v>0</v>
      </c>
      <c r="K9" s="152">
        <v>0</v>
      </c>
      <c r="L9" s="153">
        <v>0</v>
      </c>
      <c r="M9" s="176">
        <v>1008</v>
      </c>
      <c r="N9" s="155" t="s">
        <v>44</v>
      </c>
    </row>
    <row r="10" spans="1:14" s="68" customFormat="1" ht="14.1" customHeight="1" thickBot="1" x14ac:dyDescent="0.25">
      <c r="A10" s="215" t="s">
        <v>23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  <c r="L10" s="65">
        <f>SUM(L6:L9)</f>
        <v>15000</v>
      </c>
      <c r="M10" s="65">
        <f>SUM(M6:M9)</f>
        <v>15000</v>
      </c>
      <c r="N10" s="66"/>
    </row>
    <row r="11" spans="1:14" ht="15" customHeight="1" x14ac:dyDescent="0.25">
      <c r="A11" s="42"/>
      <c r="B11" s="37"/>
      <c r="C11" s="37"/>
      <c r="D11" s="37"/>
    </row>
    <row r="12" spans="1:14" ht="15" customHeight="1" x14ac:dyDescent="0.25">
      <c r="A12" s="42"/>
      <c r="B12" s="37"/>
      <c r="C12" s="37"/>
      <c r="D12" s="37"/>
    </row>
    <row r="13" spans="1:14" ht="14.1" customHeight="1" x14ac:dyDescent="0.25">
      <c r="A13" s="116" t="s">
        <v>27</v>
      </c>
      <c r="N13" s="40"/>
    </row>
    <row r="14" spans="1:14" ht="15" customHeight="1" x14ac:dyDescent="0.25">
      <c r="A14" s="42"/>
      <c r="B14" s="37"/>
      <c r="C14" s="37"/>
      <c r="D14" s="37"/>
    </row>
    <row r="15" spans="1:14" ht="15" customHeight="1" x14ac:dyDescent="0.25">
      <c r="A15" s="42"/>
      <c r="B15" s="37"/>
      <c r="C15" s="37"/>
      <c r="D15" s="37"/>
    </row>
    <row r="16" spans="1:14" ht="15" customHeight="1" x14ac:dyDescent="0.25">
      <c r="A16" s="42"/>
      <c r="B16" s="37"/>
      <c r="C16" s="37"/>
      <c r="D16" s="37"/>
    </row>
    <row r="17" spans="1:4" ht="15" customHeight="1" x14ac:dyDescent="0.25">
      <c r="A17" s="42"/>
      <c r="B17" s="37"/>
      <c r="C17" s="37"/>
      <c r="D17" s="37"/>
    </row>
    <row r="18" spans="1:4" ht="15" customHeight="1" x14ac:dyDescent="0.25">
      <c r="A18" s="42"/>
      <c r="B18" s="37"/>
      <c r="C18" s="37"/>
      <c r="D18" s="37"/>
    </row>
    <row r="19" spans="1:4" ht="15" customHeight="1" x14ac:dyDescent="0.25">
      <c r="A19" s="42"/>
      <c r="B19" s="37"/>
      <c r="C19" s="37"/>
      <c r="D19" s="37"/>
    </row>
    <row r="20" spans="1:4" ht="15" customHeight="1" x14ac:dyDescent="0.25">
      <c r="A20" s="42"/>
      <c r="B20" s="37"/>
      <c r="C20" s="37"/>
      <c r="D20" s="37"/>
    </row>
    <row r="21" spans="1:4" ht="15" customHeight="1" x14ac:dyDescent="0.25">
      <c r="A21" s="42"/>
      <c r="B21" s="37"/>
      <c r="C21" s="37"/>
      <c r="D21" s="37"/>
    </row>
  </sheetData>
  <sheetProtection selectLockedCells="1" selectUnlockedCells="1"/>
  <mergeCells count="1">
    <mergeCell ref="A10:K10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C15" sqref="C15"/>
    </sheetView>
  </sheetViews>
  <sheetFormatPr defaultColWidth="8.7109375" defaultRowHeight="15" x14ac:dyDescent="0.25"/>
  <cols>
    <col min="1" max="1" width="7.7109375" style="71" customWidth="1"/>
    <col min="2" max="2" width="33.7109375" style="71" customWidth="1"/>
    <col min="3" max="4" width="16.7109375" style="71" customWidth="1"/>
    <col min="5" max="5" width="16.7109375" style="77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23" t="s">
        <v>57</v>
      </c>
      <c r="E1" s="223"/>
    </row>
    <row r="2" spans="1:9" x14ac:dyDescent="0.25">
      <c r="E2" s="72"/>
    </row>
    <row r="3" spans="1:9" ht="20.25" customHeight="1" x14ac:dyDescent="0.25">
      <c r="A3" s="73" t="s">
        <v>58</v>
      </c>
      <c r="B3" s="74"/>
      <c r="C3" s="74"/>
      <c r="D3" s="74"/>
      <c r="E3" s="75"/>
    </row>
    <row r="4" spans="1:9" s="50" customFormat="1" ht="10.5" customHeight="1" x14ac:dyDescent="0.25">
      <c r="A4" s="76"/>
      <c r="B4" s="71"/>
      <c r="C4" s="71"/>
      <c r="D4" s="71"/>
      <c r="E4" s="77"/>
      <c r="F4"/>
      <c r="G4" s="49"/>
      <c r="H4" s="49"/>
      <c r="I4" s="49"/>
    </row>
    <row r="5" spans="1:9" ht="15" customHeight="1" x14ac:dyDescent="0.25">
      <c r="A5" s="232" t="s">
        <v>59</v>
      </c>
      <c r="B5" s="232"/>
      <c r="C5" s="232"/>
      <c r="D5" s="232"/>
    </row>
    <row r="6" spans="1:9" x14ac:dyDescent="0.25">
      <c r="A6" s="138" t="s">
        <v>84</v>
      </c>
      <c r="B6" s="136"/>
      <c r="C6" s="136"/>
      <c r="D6" s="136"/>
      <c r="E6" s="137">
        <v>55302039.729999997</v>
      </c>
      <c r="F6" s="1"/>
      <c r="G6" s="1"/>
      <c r="H6" s="1"/>
      <c r="I6" s="1"/>
    </row>
    <row r="7" spans="1:9" s="129" customFormat="1" ht="15" customHeight="1" x14ac:dyDescent="0.25">
      <c r="A7" s="124" t="s">
        <v>90</v>
      </c>
      <c r="B7" s="125"/>
      <c r="C7" s="125"/>
      <c r="D7" s="125"/>
      <c r="E7" s="126">
        <v>43065</v>
      </c>
      <c r="F7" s="127"/>
      <c r="G7" s="128"/>
      <c r="H7" s="128"/>
      <c r="I7" s="128"/>
    </row>
    <row r="8" spans="1:9" s="129" customFormat="1" ht="15" customHeight="1" x14ac:dyDescent="0.25">
      <c r="A8" s="124" t="s">
        <v>101</v>
      </c>
      <c r="B8" s="125"/>
      <c r="C8" s="125"/>
      <c r="D8" s="125"/>
      <c r="E8" s="126">
        <v>1953428</v>
      </c>
      <c r="F8" s="127"/>
      <c r="G8" s="128"/>
      <c r="H8" s="128"/>
      <c r="I8" s="128"/>
    </row>
    <row r="9" spans="1:9" s="129" customFormat="1" ht="15" customHeight="1" x14ac:dyDescent="0.25">
      <c r="A9" s="124" t="s">
        <v>110</v>
      </c>
      <c r="B9" s="125"/>
      <c r="C9" s="125"/>
      <c r="D9" s="125"/>
      <c r="E9" s="126">
        <v>1417334.8</v>
      </c>
      <c r="F9" s="127"/>
      <c r="G9" s="128"/>
      <c r="H9" s="128"/>
      <c r="I9" s="128"/>
    </row>
    <row r="10" spans="1:9" s="129" customFormat="1" ht="15" customHeight="1" x14ac:dyDescent="0.25">
      <c r="A10" s="124" t="s">
        <v>122</v>
      </c>
      <c r="B10" s="125"/>
      <c r="C10" s="125"/>
      <c r="D10" s="125"/>
      <c r="E10" s="126">
        <v>142506</v>
      </c>
      <c r="F10" s="127"/>
      <c r="G10" s="128"/>
      <c r="H10" s="128"/>
      <c r="I10" s="128"/>
    </row>
    <row r="11" spans="1:9" s="129" customFormat="1" ht="15" customHeight="1" x14ac:dyDescent="0.25">
      <c r="A11" s="124" t="s">
        <v>125</v>
      </c>
      <c r="B11" s="125"/>
      <c r="C11" s="125"/>
      <c r="D11" s="125"/>
      <c r="E11" s="126">
        <v>167046.9</v>
      </c>
      <c r="F11" s="127"/>
      <c r="G11" s="128"/>
      <c r="H11" s="128"/>
      <c r="I11" s="128"/>
    </row>
    <row r="12" spans="1:9" s="129" customFormat="1" ht="15" customHeight="1" x14ac:dyDescent="0.25">
      <c r="A12" s="124" t="s">
        <v>132</v>
      </c>
      <c r="B12" s="125"/>
      <c r="C12" s="125"/>
      <c r="D12" s="125"/>
      <c r="E12" s="126">
        <v>1945044</v>
      </c>
      <c r="F12" s="127"/>
      <c r="G12" s="128"/>
      <c r="H12" s="128"/>
      <c r="I12" s="128"/>
    </row>
    <row r="13" spans="1:9" s="129" customFormat="1" ht="15" customHeight="1" x14ac:dyDescent="0.25">
      <c r="A13" s="124" t="s">
        <v>133</v>
      </c>
      <c r="B13" s="125"/>
      <c r="C13" s="125"/>
      <c r="D13" s="125"/>
      <c r="E13" s="126">
        <v>275400</v>
      </c>
      <c r="F13" s="127"/>
      <c r="G13" s="128"/>
      <c r="H13" s="128"/>
      <c r="I13" s="128"/>
    </row>
    <row r="14" spans="1:9" s="129" customFormat="1" ht="15" customHeight="1" x14ac:dyDescent="0.25">
      <c r="A14" s="124" t="s">
        <v>137</v>
      </c>
      <c r="B14" s="125"/>
      <c r="C14" s="125"/>
      <c r="D14" s="125"/>
      <c r="E14" s="126">
        <v>277621</v>
      </c>
      <c r="F14" s="127"/>
      <c r="G14" s="128"/>
      <c r="H14" s="128"/>
      <c r="I14" s="128"/>
    </row>
    <row r="15" spans="1:9" s="129" customFormat="1" ht="15" customHeight="1" x14ac:dyDescent="0.25">
      <c r="A15" s="124" t="s">
        <v>144</v>
      </c>
      <c r="B15" s="125"/>
      <c r="C15" s="125"/>
      <c r="D15" s="125"/>
      <c r="E15" s="126">
        <f>SUM(E17)</f>
        <v>15000</v>
      </c>
      <c r="F15" s="127"/>
      <c r="G15" s="128"/>
      <c r="H15" s="128"/>
      <c r="I15" s="128"/>
    </row>
    <row r="16" spans="1:9" ht="15" customHeight="1" x14ac:dyDescent="0.25">
      <c r="A16" s="233" t="s">
        <v>80</v>
      </c>
      <c r="B16" s="234"/>
      <c r="C16" s="234"/>
      <c r="D16" s="234"/>
    </row>
    <row r="17" spans="1:9" ht="15" customHeight="1" x14ac:dyDescent="0.25">
      <c r="A17" s="222" t="s">
        <v>79</v>
      </c>
      <c r="B17" s="222"/>
      <c r="C17" s="222"/>
      <c r="D17" s="222"/>
      <c r="E17" s="126">
        <v>15000</v>
      </c>
    </row>
    <row r="18" spans="1:9" s="68" customFormat="1" ht="15" customHeight="1" thickBot="1" x14ac:dyDescent="0.25">
      <c r="A18" s="130" t="s">
        <v>81</v>
      </c>
      <c r="B18" s="131"/>
      <c r="C18" s="131"/>
      <c r="D18" s="132"/>
      <c r="E18" s="126">
        <v>0</v>
      </c>
      <c r="F18" s="109"/>
      <c r="G18" s="67"/>
      <c r="H18" s="67"/>
      <c r="I18" s="67"/>
    </row>
    <row r="19" spans="1:9" s="63" customFormat="1" ht="15" customHeight="1" x14ac:dyDescent="0.25">
      <c r="A19" s="235" t="s">
        <v>60</v>
      </c>
      <c r="B19" s="235"/>
      <c r="C19" s="235"/>
      <c r="D19" s="235"/>
      <c r="E19" s="133">
        <f>SUM(E6:E15)</f>
        <v>61538485.429999992</v>
      </c>
      <c r="F19"/>
      <c r="G19" s="62"/>
      <c r="H19" s="62"/>
      <c r="I19" s="62"/>
    </row>
    <row r="20" spans="1:9" s="50" customFormat="1" ht="15" customHeight="1" x14ac:dyDescent="0.25">
      <c r="A20" s="134"/>
      <c r="B20" s="125"/>
      <c r="C20" s="125"/>
      <c r="D20" s="125"/>
      <c r="E20" s="135"/>
      <c r="F20"/>
      <c r="G20" s="49"/>
      <c r="H20" s="49"/>
      <c r="I20" s="49"/>
    </row>
    <row r="21" spans="1:9" ht="15" customHeight="1" x14ac:dyDescent="0.25">
      <c r="A21" s="236" t="s">
        <v>61</v>
      </c>
      <c r="B21" s="236"/>
      <c r="C21" s="236"/>
      <c r="D21" s="236"/>
      <c r="E21" s="135"/>
    </row>
    <row r="22" spans="1:9" x14ac:dyDescent="0.25">
      <c r="A22" s="156" t="s">
        <v>84</v>
      </c>
      <c r="B22" s="157"/>
      <c r="C22" s="157"/>
      <c r="D22" s="157"/>
      <c r="E22" s="158">
        <v>58777403.560000002</v>
      </c>
      <c r="F22" s="1"/>
      <c r="G22" s="1"/>
      <c r="H22" s="1"/>
      <c r="I22" s="1"/>
    </row>
    <row r="23" spans="1:9" s="129" customFormat="1" ht="15" customHeight="1" x14ac:dyDescent="0.25">
      <c r="A23" s="124" t="s">
        <v>90</v>
      </c>
      <c r="B23" s="125"/>
      <c r="C23" s="125"/>
      <c r="D23" s="125"/>
      <c r="E23" s="126">
        <v>43065</v>
      </c>
      <c r="F23" s="127"/>
      <c r="G23" s="128"/>
      <c r="H23" s="128"/>
      <c r="I23" s="128"/>
    </row>
    <row r="24" spans="1:9" s="129" customFormat="1" ht="15" customHeight="1" x14ac:dyDescent="0.25">
      <c r="A24" s="124" t="s">
        <v>101</v>
      </c>
      <c r="B24" s="125"/>
      <c r="C24" s="125"/>
      <c r="D24" s="125"/>
      <c r="E24" s="126">
        <v>1953428</v>
      </c>
      <c r="F24" s="127"/>
      <c r="G24" s="128"/>
      <c r="H24" s="128"/>
      <c r="I24" s="128"/>
    </row>
    <row r="25" spans="1:9" s="129" customFormat="1" ht="15" customHeight="1" x14ac:dyDescent="0.25">
      <c r="A25" s="124" t="s">
        <v>110</v>
      </c>
      <c r="B25" s="125"/>
      <c r="C25" s="125"/>
      <c r="D25" s="125"/>
      <c r="E25" s="126">
        <v>1417334.8</v>
      </c>
      <c r="F25" s="127"/>
      <c r="G25" s="128"/>
      <c r="H25" s="128"/>
      <c r="I25" s="128"/>
    </row>
    <row r="26" spans="1:9" s="129" customFormat="1" ht="15" customHeight="1" x14ac:dyDescent="0.25">
      <c r="A26" s="124" t="s">
        <v>122</v>
      </c>
      <c r="B26" s="125"/>
      <c r="C26" s="125"/>
      <c r="D26" s="125"/>
      <c r="E26" s="126">
        <v>142506</v>
      </c>
      <c r="F26" s="127"/>
      <c r="G26" s="128"/>
      <c r="H26" s="128"/>
      <c r="I26" s="128"/>
    </row>
    <row r="27" spans="1:9" s="129" customFormat="1" ht="15" customHeight="1" x14ac:dyDescent="0.25">
      <c r="A27" s="124" t="s">
        <v>125</v>
      </c>
      <c r="B27" s="125"/>
      <c r="C27" s="125"/>
      <c r="D27" s="125"/>
      <c r="E27" s="126">
        <v>167046.9</v>
      </c>
      <c r="F27" s="127"/>
      <c r="G27" s="128"/>
      <c r="H27" s="128"/>
      <c r="I27" s="128"/>
    </row>
    <row r="28" spans="1:9" s="129" customFormat="1" ht="15" customHeight="1" x14ac:dyDescent="0.25">
      <c r="A28" s="124" t="s">
        <v>132</v>
      </c>
      <c r="B28" s="125"/>
      <c r="C28" s="125"/>
      <c r="D28" s="125"/>
      <c r="E28" s="126">
        <v>1945044</v>
      </c>
      <c r="F28" s="127"/>
      <c r="G28" s="128"/>
      <c r="H28" s="128"/>
      <c r="I28" s="128"/>
    </row>
    <row r="29" spans="1:9" s="129" customFormat="1" ht="15" customHeight="1" x14ac:dyDescent="0.25">
      <c r="A29" s="124" t="s">
        <v>133</v>
      </c>
      <c r="B29" s="125"/>
      <c r="C29" s="125"/>
      <c r="D29" s="125"/>
      <c r="E29" s="126">
        <v>275400</v>
      </c>
      <c r="F29" s="127"/>
      <c r="G29" s="128"/>
      <c r="H29" s="128"/>
      <c r="I29" s="128"/>
    </row>
    <row r="30" spans="1:9" s="129" customFormat="1" ht="15" customHeight="1" x14ac:dyDescent="0.25">
      <c r="A30" s="124" t="s">
        <v>137</v>
      </c>
      <c r="B30" s="125"/>
      <c r="C30" s="125"/>
      <c r="D30" s="125"/>
      <c r="E30" s="126">
        <v>277621</v>
      </c>
      <c r="F30" s="127"/>
      <c r="G30" s="128"/>
      <c r="H30" s="128"/>
      <c r="I30" s="128"/>
    </row>
    <row r="31" spans="1:9" s="129" customFormat="1" ht="15" customHeight="1" x14ac:dyDescent="0.25">
      <c r="A31" s="124" t="s">
        <v>144</v>
      </c>
      <c r="B31" s="125"/>
      <c r="C31" s="125"/>
      <c r="D31" s="125"/>
      <c r="E31" s="126">
        <f>SUM(E33)</f>
        <v>15000</v>
      </c>
      <c r="F31" s="127"/>
      <c r="G31" s="128"/>
      <c r="H31" s="128"/>
      <c r="I31" s="128"/>
    </row>
    <row r="32" spans="1:9" ht="15" customHeight="1" x14ac:dyDescent="0.25">
      <c r="A32" s="221" t="s">
        <v>80</v>
      </c>
      <c r="B32" s="222"/>
      <c r="C32" s="222"/>
      <c r="D32" s="222"/>
      <c r="E32" s="126"/>
    </row>
    <row r="33" spans="1:9" ht="15" customHeight="1" x14ac:dyDescent="0.25">
      <c r="A33" s="222" t="s">
        <v>79</v>
      </c>
      <c r="B33" s="222"/>
      <c r="C33" s="222"/>
      <c r="D33" s="222"/>
      <c r="E33" s="126">
        <v>15000</v>
      </c>
      <c r="F33" s="115"/>
    </row>
    <row r="34" spans="1:9" s="68" customFormat="1" ht="15" customHeight="1" thickBot="1" x14ac:dyDescent="0.25">
      <c r="A34" s="130" t="s">
        <v>81</v>
      </c>
      <c r="B34" s="131"/>
      <c r="C34" s="131"/>
      <c r="D34" s="214"/>
      <c r="E34" s="126">
        <v>0</v>
      </c>
      <c r="G34" s="67"/>
      <c r="H34" s="67"/>
      <c r="I34" s="67"/>
    </row>
    <row r="35" spans="1:9" s="68" customFormat="1" ht="15" customHeight="1" x14ac:dyDescent="0.2">
      <c r="A35" s="228" t="s">
        <v>62</v>
      </c>
      <c r="B35" s="228"/>
      <c r="C35" s="228"/>
      <c r="D35" s="228"/>
      <c r="E35" s="78">
        <f>SUM(E22:E31)</f>
        <v>65013849.259999998</v>
      </c>
      <c r="F35"/>
      <c r="G35" s="67"/>
      <c r="H35" s="67"/>
      <c r="I35" s="67"/>
    </row>
    <row r="36" spans="1:9" ht="15" customHeight="1" x14ac:dyDescent="0.25">
      <c r="A36" s="79"/>
      <c r="E36" s="80"/>
    </row>
    <row r="37" spans="1:9" ht="15" customHeight="1" x14ac:dyDescent="0.25">
      <c r="A37" s="232" t="s">
        <v>63</v>
      </c>
      <c r="B37" s="232"/>
      <c r="C37" s="232"/>
      <c r="D37" s="232"/>
      <c r="E37" s="80"/>
    </row>
    <row r="38" spans="1:9" x14ac:dyDescent="0.25">
      <c r="A38" s="229" t="s">
        <v>85</v>
      </c>
      <c r="B38" s="229"/>
      <c r="C38" s="229"/>
      <c r="D38" s="229"/>
      <c r="E38" s="140">
        <v>5000000</v>
      </c>
      <c r="F38" s="1"/>
      <c r="G38" s="1"/>
      <c r="H38" s="1"/>
      <c r="I38" s="1"/>
    </row>
    <row r="39" spans="1:9" ht="15.75" thickBot="1" x14ac:dyDescent="0.3">
      <c r="A39" s="229" t="s">
        <v>86</v>
      </c>
      <c r="B39" s="229"/>
      <c r="C39" s="229"/>
      <c r="D39" s="229"/>
      <c r="E39" s="139">
        <v>-1524636.17</v>
      </c>
      <c r="F39" s="1"/>
      <c r="G39" s="1"/>
      <c r="H39" s="1"/>
      <c r="I39" s="1"/>
    </row>
    <row r="40" spans="1:9" ht="15" customHeight="1" x14ac:dyDescent="0.25">
      <c r="A40" s="230" t="s">
        <v>64</v>
      </c>
      <c r="B40" s="230"/>
      <c r="C40" s="230"/>
      <c r="D40" s="230"/>
      <c r="E40" s="78">
        <f>SUM(E38:E39)</f>
        <v>3475363.83</v>
      </c>
    </row>
    <row r="41" spans="1:9" ht="14.1" customHeight="1" x14ac:dyDescent="0.25"/>
    <row r="42" spans="1:9" ht="14.1" customHeight="1" x14ac:dyDescent="0.25"/>
    <row r="43" spans="1:9" ht="14.1" customHeight="1" x14ac:dyDescent="0.25"/>
    <row r="44" spans="1:9" ht="14.1" customHeight="1" x14ac:dyDescent="0.25"/>
    <row r="45" spans="1:9" ht="14.1" customHeight="1" x14ac:dyDescent="0.25"/>
    <row r="46" spans="1:9" ht="14.1" customHeight="1" x14ac:dyDescent="0.25"/>
    <row r="47" spans="1:9" ht="14.1" customHeight="1" x14ac:dyDescent="0.25"/>
    <row r="48" spans="1:9" ht="14.1" customHeight="1" x14ac:dyDescent="0.25"/>
    <row r="49" spans="1:9" ht="14.1" customHeight="1" x14ac:dyDescent="0.25"/>
    <row r="50" spans="1:9" ht="14.1" customHeight="1" x14ac:dyDescent="0.25"/>
    <row r="51" spans="1:9" ht="14.1" customHeight="1" x14ac:dyDescent="0.25"/>
    <row r="52" spans="1:9" ht="14.1" customHeight="1" x14ac:dyDescent="0.25"/>
    <row r="53" spans="1:9" ht="14.1" customHeight="1" x14ac:dyDescent="0.25"/>
    <row r="54" spans="1:9" ht="14.1" customHeight="1" x14ac:dyDescent="0.25"/>
    <row r="55" spans="1:9" ht="16.5" customHeight="1" thickBot="1" x14ac:dyDescent="0.3">
      <c r="A55" s="73" t="s">
        <v>65</v>
      </c>
      <c r="B55" s="74"/>
      <c r="C55" s="74"/>
      <c r="D55" s="74"/>
      <c r="E55" s="75"/>
    </row>
    <row r="56" spans="1:9" ht="15" customHeight="1" thickBot="1" x14ac:dyDescent="0.3">
      <c r="A56" s="231" t="s">
        <v>66</v>
      </c>
      <c r="B56" s="231"/>
      <c r="C56" s="81" t="s">
        <v>87</v>
      </c>
      <c r="D56" s="81" t="s">
        <v>91</v>
      </c>
      <c r="E56" s="99" t="s">
        <v>92</v>
      </c>
    </row>
    <row r="57" spans="1:9" ht="15" customHeight="1" x14ac:dyDescent="0.25">
      <c r="A57" s="224" t="s">
        <v>88</v>
      </c>
      <c r="B57" s="224"/>
      <c r="C57" s="82">
        <f>SUM(E6)</f>
        <v>55302039.729999997</v>
      </c>
      <c r="D57" s="82">
        <f>SUM(E7+E8+E9+E10+E11+E12+E13+E14+E15)</f>
        <v>6236445.6999999993</v>
      </c>
      <c r="E57" s="100">
        <f>SUM(C57+D57)</f>
        <v>61538485.429999992</v>
      </c>
    </row>
    <row r="58" spans="1:9" ht="15" customHeight="1" thickBot="1" x14ac:dyDescent="0.3">
      <c r="A58" s="225" t="s">
        <v>89</v>
      </c>
      <c r="B58" s="225"/>
      <c r="C58" s="83">
        <f>SUM(E22)</f>
        <v>58777403.560000002</v>
      </c>
      <c r="D58" s="83">
        <f>SUM(E23+E24+E25+E26+E27+E28+E29+E30+E31)</f>
        <v>6236445.6999999993</v>
      </c>
      <c r="E58" s="101">
        <f>SUM(C58+D58)</f>
        <v>65013849.260000005</v>
      </c>
    </row>
    <row r="59" spans="1:9" ht="15" customHeight="1" thickBot="1" x14ac:dyDescent="0.3">
      <c r="A59" s="226" t="s">
        <v>67</v>
      </c>
      <c r="B59" s="226"/>
      <c r="C59" s="84">
        <f>SUM(C57-C58)</f>
        <v>-3475363.8300000057</v>
      </c>
      <c r="D59" s="84">
        <f>SUM(D57-D58)</f>
        <v>0</v>
      </c>
      <c r="E59" s="102">
        <f>SUM(E57-E58)</f>
        <v>-3475363.8300000131</v>
      </c>
    </row>
    <row r="60" spans="1:9" ht="15" customHeight="1" thickBot="1" x14ac:dyDescent="0.3">
      <c r="A60" s="85"/>
      <c r="B60" s="85"/>
      <c r="C60" s="85"/>
      <c r="D60" s="85"/>
      <c r="E60" s="85"/>
    </row>
    <row r="61" spans="1:9" ht="15" customHeight="1" thickBot="1" x14ac:dyDescent="0.3">
      <c r="A61" s="227" t="s">
        <v>68</v>
      </c>
      <c r="B61" s="227"/>
      <c r="C61" s="81" t="s">
        <v>87</v>
      </c>
      <c r="D61" s="81" t="s">
        <v>91</v>
      </c>
      <c r="E61" s="99" t="s">
        <v>92</v>
      </c>
    </row>
    <row r="62" spans="1:9" ht="24.95" customHeight="1" x14ac:dyDescent="0.25">
      <c r="A62" s="86" t="s">
        <v>69</v>
      </c>
      <c r="B62" s="87" t="s">
        <v>70</v>
      </c>
      <c r="C62" s="88">
        <f>SUM(E38)</f>
        <v>5000000</v>
      </c>
      <c r="D62" s="88">
        <f>SUM(F38)</f>
        <v>0</v>
      </c>
      <c r="E62" s="103">
        <f>SUM(C62+D62)</f>
        <v>5000000</v>
      </c>
    </row>
    <row r="63" spans="1:9" s="68" customFormat="1" ht="24.95" customHeight="1" x14ac:dyDescent="0.2">
      <c r="A63" s="86" t="s">
        <v>71</v>
      </c>
      <c r="B63" s="87" t="s">
        <v>72</v>
      </c>
      <c r="C63" s="89">
        <f>SUM(E39)</f>
        <v>-1524636.17</v>
      </c>
      <c r="D63" s="89">
        <f>SUM(F39)</f>
        <v>0</v>
      </c>
      <c r="E63" s="104">
        <f>SUM(C63+D63)</f>
        <v>-1524636.17</v>
      </c>
      <c r="F63"/>
      <c r="G63" s="67"/>
      <c r="H63" s="67"/>
      <c r="I63" s="67"/>
    </row>
    <row r="64" spans="1:9" ht="15" customHeight="1" thickBot="1" x14ac:dyDescent="0.3">
      <c r="A64" s="90" t="s">
        <v>73</v>
      </c>
      <c r="B64" s="91" t="s">
        <v>74</v>
      </c>
      <c r="C64" s="92">
        <v>0</v>
      </c>
      <c r="D64" s="92">
        <v>0</v>
      </c>
      <c r="E64" s="105">
        <f>SUM(C64+D64)</f>
        <v>0</v>
      </c>
    </row>
    <row r="65" spans="1:5" ht="15" customHeight="1" thickBot="1" x14ac:dyDescent="0.3">
      <c r="A65" s="227" t="s">
        <v>75</v>
      </c>
      <c r="B65" s="227"/>
      <c r="C65" s="84">
        <f>SUM(C62:C64)</f>
        <v>3475363.83</v>
      </c>
      <c r="D65" s="84">
        <f>SUM(D62:D64)</f>
        <v>0</v>
      </c>
      <c r="E65" s="102">
        <f>SUM(E62:E64)</f>
        <v>3475363.83</v>
      </c>
    </row>
    <row r="66" spans="1:5" ht="15" customHeight="1" thickBot="1" x14ac:dyDescent="0.3">
      <c r="A66" s="93"/>
      <c r="B66" s="93"/>
      <c r="C66" s="94"/>
      <c r="D66" s="94"/>
      <c r="E66" s="94"/>
    </row>
    <row r="67" spans="1:5" ht="15" customHeight="1" thickBot="1" x14ac:dyDescent="0.3">
      <c r="A67" s="227" t="s">
        <v>76</v>
      </c>
      <c r="B67" s="227"/>
      <c r="C67" s="81" t="s">
        <v>87</v>
      </c>
      <c r="D67" s="81" t="s">
        <v>91</v>
      </c>
      <c r="E67" s="99" t="s">
        <v>92</v>
      </c>
    </row>
    <row r="68" spans="1:5" ht="15" customHeight="1" x14ac:dyDescent="0.25">
      <c r="A68" s="218" t="s">
        <v>77</v>
      </c>
      <c r="B68" s="218"/>
      <c r="C68" s="95">
        <f>SUM(C57+C62)</f>
        <v>60302039.729999997</v>
      </c>
      <c r="D68" s="95">
        <f>SUM(D57+D62)</f>
        <v>6236445.6999999993</v>
      </c>
      <c r="E68" s="106">
        <f>SUM(E57+E62)</f>
        <v>66538485.429999992</v>
      </c>
    </row>
    <row r="69" spans="1:5" ht="15" customHeight="1" thickBot="1" x14ac:dyDescent="0.3">
      <c r="A69" s="219" t="s">
        <v>78</v>
      </c>
      <c r="B69" s="219"/>
      <c r="C69" s="96">
        <f>SUM(C58-C63)</f>
        <v>60302039.730000004</v>
      </c>
      <c r="D69" s="96">
        <f>SUM(D58-D63)</f>
        <v>6236445.6999999993</v>
      </c>
      <c r="E69" s="107">
        <f>SUM(E58-E63)</f>
        <v>66538485.430000007</v>
      </c>
    </row>
    <row r="70" spans="1:5" ht="15" customHeight="1" thickBot="1" x14ac:dyDescent="0.3">
      <c r="A70" s="194" t="s">
        <v>27</v>
      </c>
      <c r="B70" s="194"/>
      <c r="C70" s="97">
        <f>SUM(C68-C69)</f>
        <v>-7.4505805969238281E-9</v>
      </c>
      <c r="D70" s="97">
        <f>SUM(D68-D69)</f>
        <v>0</v>
      </c>
      <c r="E70" s="108">
        <f>SUM(E68-E69)</f>
        <v>-1.4901161193847656E-8</v>
      </c>
    </row>
    <row r="72" spans="1:5" x14ac:dyDescent="0.25">
      <c r="A72" s="220"/>
      <c r="B72" s="220"/>
      <c r="C72" s="220"/>
      <c r="D72" s="220"/>
      <c r="E72" s="98"/>
    </row>
  </sheetData>
  <sheetProtection selectLockedCells="1" selectUnlockedCells="1"/>
  <mergeCells count="23">
    <mergeCell ref="D1:E1"/>
    <mergeCell ref="A57:B57"/>
    <mergeCell ref="A58:B58"/>
    <mergeCell ref="A59:B59"/>
    <mergeCell ref="A61:B61"/>
    <mergeCell ref="A35:D35"/>
    <mergeCell ref="A38:D38"/>
    <mergeCell ref="A39:D39"/>
    <mergeCell ref="A40:D40"/>
    <mergeCell ref="A56:B56"/>
    <mergeCell ref="A37:D37"/>
    <mergeCell ref="A5:D5"/>
    <mergeCell ref="A16:D16"/>
    <mergeCell ref="A17:D17"/>
    <mergeCell ref="A19:D19"/>
    <mergeCell ref="A21:D21"/>
    <mergeCell ref="A68:B68"/>
    <mergeCell ref="A69:B69"/>
    <mergeCell ref="A72:D72"/>
    <mergeCell ref="A32:D32"/>
    <mergeCell ref="A33:D33"/>
    <mergeCell ref="A67:B67"/>
    <mergeCell ref="A65:B65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37" workbookViewId="0">
      <selection activeCell="J58" sqref="J58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93</v>
      </c>
      <c r="B2" s="4"/>
    </row>
    <row r="3" spans="1:14" x14ac:dyDescent="0.25">
      <c r="A3" s="5"/>
      <c r="B3" s="5"/>
    </row>
    <row r="4" spans="1:14" ht="15.75" thickBot="1" x14ac:dyDescent="0.3">
      <c r="A4" s="284" t="s">
        <v>0</v>
      </c>
      <c r="B4" s="284"/>
      <c r="C4" s="284"/>
      <c r="D4" s="277" t="s">
        <v>83</v>
      </c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14" ht="24.95" customHeight="1" thickTop="1" thickBot="1" x14ac:dyDescent="0.3">
      <c r="A5" s="6" t="s">
        <v>28</v>
      </c>
      <c r="B5" s="57" t="s">
        <v>22</v>
      </c>
      <c r="C5" s="285" t="s">
        <v>2</v>
      </c>
      <c r="D5" s="285"/>
      <c r="E5" s="7" t="s">
        <v>3</v>
      </c>
      <c r="F5" s="286" t="s">
        <v>3</v>
      </c>
      <c r="G5" s="286"/>
      <c r="H5" s="286"/>
      <c r="I5" s="286"/>
      <c r="J5" s="287"/>
      <c r="K5" s="8" t="s">
        <v>4</v>
      </c>
      <c r="L5" s="141" t="s">
        <v>5</v>
      </c>
      <c r="M5" s="146"/>
    </row>
    <row r="6" spans="1:14" ht="20.100000000000001" customHeight="1" thickTop="1" x14ac:dyDescent="0.25">
      <c r="A6" s="60" t="s">
        <v>28</v>
      </c>
      <c r="B6" s="58" t="s">
        <v>6</v>
      </c>
      <c r="C6" s="288">
        <v>4112</v>
      </c>
      <c r="D6" s="288"/>
      <c r="E6" s="9"/>
      <c r="F6" s="289" t="s">
        <v>7</v>
      </c>
      <c r="G6" s="289"/>
      <c r="H6" s="289"/>
      <c r="I6" s="289"/>
      <c r="J6" s="290"/>
      <c r="K6" s="10">
        <v>820000</v>
      </c>
      <c r="L6" s="142">
        <v>820000</v>
      </c>
      <c r="M6" s="145"/>
    </row>
    <row r="7" spans="1:14" ht="20.100000000000001" customHeight="1" thickBot="1" x14ac:dyDescent="0.3">
      <c r="A7" s="61" t="s">
        <v>28</v>
      </c>
      <c r="B7" s="59" t="s">
        <v>6</v>
      </c>
      <c r="C7" s="278">
        <v>4121</v>
      </c>
      <c r="D7" s="278"/>
      <c r="E7" s="11"/>
      <c r="F7" s="279" t="s">
        <v>55</v>
      </c>
      <c r="G7" s="279"/>
      <c r="H7" s="279"/>
      <c r="I7" s="279"/>
      <c r="J7" s="280"/>
      <c r="K7" s="12">
        <v>17500</v>
      </c>
      <c r="L7" s="143">
        <v>17500</v>
      </c>
      <c r="M7" s="145"/>
    </row>
    <row r="8" spans="1:14" ht="16.5" customHeight="1" thickTop="1" thickBot="1" x14ac:dyDescent="0.3">
      <c r="A8" s="281" t="s">
        <v>8</v>
      </c>
      <c r="B8" s="282"/>
      <c r="C8" s="282"/>
      <c r="D8" s="282"/>
      <c r="E8" s="282"/>
      <c r="F8" s="282"/>
      <c r="G8" s="282"/>
      <c r="H8" s="282"/>
      <c r="I8" s="282"/>
      <c r="J8" s="283"/>
      <c r="K8" s="13">
        <f>SUM(K6:K7)</f>
        <v>837500</v>
      </c>
      <c r="L8" s="144">
        <f>SUM(L6:L7)</f>
        <v>837500</v>
      </c>
      <c r="M8" s="147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263" t="s">
        <v>11</v>
      </c>
      <c r="B10" s="263"/>
      <c r="C10" s="263"/>
      <c r="D10" s="263"/>
      <c r="E10" s="263"/>
      <c r="F10" s="263"/>
      <c r="G10" s="263"/>
      <c r="H10" s="263"/>
      <c r="I10" s="263"/>
      <c r="J10" s="255" t="s">
        <v>12</v>
      </c>
      <c r="K10" s="255"/>
      <c r="L10" s="255"/>
      <c r="M10" s="255"/>
      <c r="N10" s="64" t="s">
        <v>13</v>
      </c>
    </row>
    <row r="11" spans="1:14" s="3" customFormat="1" ht="18.75" customHeight="1" thickTop="1" thickBot="1" x14ac:dyDescent="0.25">
      <c r="A11" s="271" t="s">
        <v>28</v>
      </c>
      <c r="B11" s="274" t="s">
        <v>54</v>
      </c>
      <c r="C11" s="264" t="s">
        <v>15</v>
      </c>
      <c r="D11" s="264" t="s">
        <v>2</v>
      </c>
      <c r="E11" s="264"/>
      <c r="F11" s="267" t="s">
        <v>16</v>
      </c>
      <c r="G11" s="267"/>
      <c r="H11" s="268" t="s">
        <v>17</v>
      </c>
      <c r="I11" s="268"/>
      <c r="J11" s="253" t="s">
        <v>18</v>
      </c>
      <c r="K11" s="254"/>
      <c r="L11" s="256" t="s">
        <v>95</v>
      </c>
      <c r="M11" s="18" t="s">
        <v>20</v>
      </c>
      <c r="N11" s="291" t="s">
        <v>19</v>
      </c>
    </row>
    <row r="12" spans="1:14" s="3" customFormat="1" ht="14.25" customHeight="1" thickTop="1" thickBot="1" x14ac:dyDescent="0.25">
      <c r="A12" s="272"/>
      <c r="B12" s="275"/>
      <c r="C12" s="264"/>
      <c r="D12" s="264"/>
      <c r="E12" s="264"/>
      <c r="F12" s="267"/>
      <c r="G12" s="267"/>
      <c r="H12" s="268"/>
      <c r="I12" s="268"/>
      <c r="J12" s="292" t="s">
        <v>31</v>
      </c>
      <c r="K12" s="294" t="s">
        <v>94</v>
      </c>
      <c r="L12" s="256"/>
      <c r="M12" s="29" t="s">
        <v>29</v>
      </c>
      <c r="N12" s="291"/>
    </row>
    <row r="13" spans="1:14" s="3" customFormat="1" ht="14.25" customHeight="1" thickTop="1" thickBot="1" x14ac:dyDescent="0.25">
      <c r="A13" s="273"/>
      <c r="B13" s="276"/>
      <c r="C13" s="264"/>
      <c r="D13" s="264"/>
      <c r="E13" s="264"/>
      <c r="F13" s="267"/>
      <c r="G13" s="267"/>
      <c r="H13" s="268"/>
      <c r="I13" s="268"/>
      <c r="J13" s="293"/>
      <c r="K13" s="295"/>
      <c r="L13" s="256"/>
      <c r="M13" s="30" t="s">
        <v>30</v>
      </c>
      <c r="N13" s="291"/>
    </row>
    <row r="14" spans="1:14" s="3" customFormat="1" ht="15" customHeight="1" thickTop="1" x14ac:dyDescent="0.2">
      <c r="A14" s="121" t="s">
        <v>28</v>
      </c>
      <c r="B14" s="122" t="s">
        <v>24</v>
      </c>
      <c r="C14" s="26" t="s">
        <v>21</v>
      </c>
      <c r="D14" s="269">
        <v>4116</v>
      </c>
      <c r="E14" s="269"/>
      <c r="F14" s="27" t="s">
        <v>22</v>
      </c>
      <c r="G14" s="26">
        <v>104513013</v>
      </c>
      <c r="H14" s="270" t="s">
        <v>97</v>
      </c>
      <c r="I14" s="270"/>
      <c r="J14" s="21">
        <v>12750</v>
      </c>
      <c r="K14" s="31">
        <v>0</v>
      </c>
      <c r="L14" s="20">
        <v>12750</v>
      </c>
      <c r="M14" s="19">
        <f>SUM(J14-L14)</f>
        <v>0</v>
      </c>
      <c r="N14" s="69">
        <v>0</v>
      </c>
    </row>
    <row r="15" spans="1:14" s="3" customFormat="1" ht="15.75" customHeight="1" thickBot="1" x14ac:dyDescent="0.25">
      <c r="A15" s="121" t="s">
        <v>28</v>
      </c>
      <c r="B15" s="122" t="s">
        <v>24</v>
      </c>
      <c r="C15" s="26" t="s">
        <v>21</v>
      </c>
      <c r="D15" s="175">
        <v>4116</v>
      </c>
      <c r="E15" s="175"/>
      <c r="F15" s="27" t="s">
        <v>22</v>
      </c>
      <c r="G15" s="26">
        <v>104113013</v>
      </c>
      <c r="H15" s="270" t="s">
        <v>98</v>
      </c>
      <c r="I15" s="270"/>
      <c r="J15" s="21">
        <v>2250</v>
      </c>
      <c r="K15" s="31">
        <v>0</v>
      </c>
      <c r="L15" s="20">
        <v>2250</v>
      </c>
      <c r="M15" s="19">
        <v>0</v>
      </c>
      <c r="N15" s="69">
        <v>0</v>
      </c>
    </row>
    <row r="16" spans="1:14" ht="22.5" customHeight="1" thickTop="1" thickBot="1" x14ac:dyDescent="0.3">
      <c r="A16" s="248" t="s">
        <v>26</v>
      </c>
      <c r="B16" s="248"/>
      <c r="C16" s="248"/>
      <c r="D16" s="248"/>
      <c r="E16" s="248"/>
      <c r="F16" s="248"/>
      <c r="G16" s="248"/>
      <c r="H16" s="248"/>
      <c r="I16" s="248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0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239">
        <f>SUM(J16:K16)</f>
        <v>15000</v>
      </c>
      <c r="K17" s="240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33"/>
      <c r="K19" s="34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33"/>
      <c r="K20" s="34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33"/>
      <c r="K21" s="34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33"/>
      <c r="K22" s="34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33"/>
      <c r="K23" s="34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33"/>
      <c r="K24" s="34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33"/>
      <c r="K25" s="34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33"/>
      <c r="K26" s="34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33"/>
      <c r="K27" s="34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33"/>
      <c r="K28" s="34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33"/>
      <c r="K29" s="34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33"/>
      <c r="K30" s="34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33"/>
      <c r="K31" s="34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33"/>
      <c r="K32" s="34"/>
      <c r="L32" s="25"/>
      <c r="M32" s="1"/>
      <c r="N32" s="28"/>
    </row>
    <row r="33" spans="1:14" s="3" customFormat="1" ht="15" customHeight="1" x14ac:dyDescent="0.2">
      <c r="A33" s="284" t="s">
        <v>9</v>
      </c>
      <c r="B33" s="284"/>
      <c r="C33" s="284"/>
      <c r="D33" s="284"/>
      <c r="E33" s="277" t="s">
        <v>96</v>
      </c>
      <c r="F33" s="277"/>
      <c r="G33" s="277"/>
      <c r="H33" s="277"/>
      <c r="I33" s="277"/>
      <c r="J33" s="277"/>
      <c r="K33" s="277"/>
      <c r="L33" s="277"/>
      <c r="M33" s="277"/>
      <c r="N33" s="277"/>
    </row>
    <row r="34" spans="1:14" s="3" customFormat="1" ht="15.75" thickBot="1" x14ac:dyDescent="0.25">
      <c r="A34" s="296" t="s">
        <v>10</v>
      </c>
      <c r="B34" s="296"/>
      <c r="C34" s="296"/>
      <c r="D34" s="296"/>
      <c r="E34" s="296"/>
      <c r="F34" s="296"/>
      <c r="G34" s="296"/>
      <c r="H34" s="296"/>
      <c r="I34" s="296"/>
      <c r="J34" s="17"/>
      <c r="K34" s="17"/>
      <c r="L34" s="17"/>
      <c r="M34" s="17"/>
      <c r="N34" s="17"/>
    </row>
    <row r="35" spans="1:14" s="3" customFormat="1" ht="15.75" thickTop="1" thickBot="1" x14ac:dyDescent="0.25">
      <c r="A35" s="263" t="s">
        <v>11</v>
      </c>
      <c r="B35" s="263"/>
      <c r="C35" s="263"/>
      <c r="D35" s="263"/>
      <c r="E35" s="263"/>
      <c r="F35" s="263"/>
      <c r="G35" s="263"/>
      <c r="H35" s="263"/>
      <c r="I35" s="263"/>
      <c r="J35" s="255" t="s">
        <v>12</v>
      </c>
      <c r="K35" s="255"/>
      <c r="L35" s="255"/>
      <c r="M35" s="255"/>
      <c r="N35" s="64" t="s">
        <v>13</v>
      </c>
    </row>
    <row r="36" spans="1:14" s="3" customFormat="1" ht="17.25" customHeight="1" thickTop="1" thickBot="1" x14ac:dyDescent="0.25">
      <c r="A36" s="250" t="s">
        <v>14</v>
      </c>
      <c r="B36" s="260" t="s">
        <v>54</v>
      </c>
      <c r="C36" s="264" t="s">
        <v>15</v>
      </c>
      <c r="D36" s="265" t="s">
        <v>2</v>
      </c>
      <c r="E36" s="266"/>
      <c r="F36" s="267" t="s">
        <v>16</v>
      </c>
      <c r="G36" s="267"/>
      <c r="H36" s="268" t="s">
        <v>17</v>
      </c>
      <c r="I36" s="268"/>
      <c r="J36" s="253" t="s">
        <v>18</v>
      </c>
      <c r="K36" s="254"/>
      <c r="L36" s="256" t="s">
        <v>95</v>
      </c>
      <c r="M36" s="18" t="s">
        <v>20</v>
      </c>
      <c r="N36" s="291" t="s">
        <v>19</v>
      </c>
    </row>
    <row r="37" spans="1:14" s="3" customFormat="1" ht="16.5" customHeight="1" thickTop="1" thickBot="1" x14ac:dyDescent="0.25">
      <c r="A37" s="251"/>
      <c r="B37" s="261"/>
      <c r="C37" s="264"/>
      <c r="D37" s="265"/>
      <c r="E37" s="266"/>
      <c r="F37" s="267"/>
      <c r="G37" s="267"/>
      <c r="H37" s="268"/>
      <c r="I37" s="268"/>
      <c r="J37" s="292" t="s">
        <v>31</v>
      </c>
      <c r="K37" s="294" t="s">
        <v>94</v>
      </c>
      <c r="L37" s="256"/>
      <c r="M37" s="29" t="s">
        <v>29</v>
      </c>
      <c r="N37" s="291"/>
    </row>
    <row r="38" spans="1:14" s="3" customFormat="1" ht="14.25" customHeight="1" thickTop="1" thickBot="1" x14ac:dyDescent="0.25">
      <c r="A38" s="252"/>
      <c r="B38" s="262"/>
      <c r="C38" s="264"/>
      <c r="D38" s="265"/>
      <c r="E38" s="266"/>
      <c r="F38" s="267"/>
      <c r="G38" s="267"/>
      <c r="H38" s="268"/>
      <c r="I38" s="268"/>
      <c r="J38" s="293"/>
      <c r="K38" s="295"/>
      <c r="L38" s="256"/>
      <c r="M38" s="30" t="s">
        <v>30</v>
      </c>
      <c r="N38" s="291"/>
    </row>
    <row r="39" spans="1:14" s="3" customFormat="1" ht="15" customHeight="1" thickTop="1" x14ac:dyDescent="0.2">
      <c r="A39" s="170" t="s">
        <v>145</v>
      </c>
      <c r="B39" s="123" t="s">
        <v>25</v>
      </c>
      <c r="C39" s="110" t="s">
        <v>21</v>
      </c>
      <c r="D39" s="257">
        <v>4116</v>
      </c>
      <c r="E39" s="258"/>
      <c r="F39" s="111" t="s">
        <v>22</v>
      </c>
      <c r="G39" s="110">
        <v>13101</v>
      </c>
      <c r="H39" s="259" t="s">
        <v>146</v>
      </c>
      <c r="I39" s="259"/>
      <c r="J39" s="112">
        <v>0</v>
      </c>
      <c r="K39" s="113">
        <v>312342</v>
      </c>
      <c r="L39" s="177">
        <v>297342</v>
      </c>
      <c r="M39" s="178">
        <f t="shared" ref="M39:M44" si="0">SUM(K39-L39)</f>
        <v>15000</v>
      </c>
      <c r="N39" s="114">
        <f t="shared" ref="N39:N44" si="1">SUM(K39)</f>
        <v>312342</v>
      </c>
    </row>
    <row r="40" spans="1:14" s="3" customFormat="1" ht="15" customHeight="1" x14ac:dyDescent="0.2">
      <c r="A40" s="163" t="s">
        <v>102</v>
      </c>
      <c r="B40" s="167" t="s">
        <v>103</v>
      </c>
      <c r="C40" s="168" t="s">
        <v>21</v>
      </c>
      <c r="D40" s="169">
        <v>4116</v>
      </c>
      <c r="E40" s="200"/>
      <c r="F40" s="197" t="s">
        <v>22</v>
      </c>
      <c r="G40" s="174">
        <v>103533063</v>
      </c>
      <c r="H40" s="301" t="s">
        <v>105</v>
      </c>
      <c r="I40" s="301"/>
      <c r="J40" s="164">
        <v>0</v>
      </c>
      <c r="K40" s="165">
        <v>1371413.79</v>
      </c>
      <c r="L40" s="179">
        <v>1371413.79</v>
      </c>
      <c r="M40" s="180">
        <f t="shared" si="0"/>
        <v>0</v>
      </c>
      <c r="N40" s="166">
        <f t="shared" si="1"/>
        <v>1371413.79</v>
      </c>
    </row>
    <row r="41" spans="1:14" s="3" customFormat="1" ht="15" customHeight="1" x14ac:dyDescent="0.2">
      <c r="A41" s="163" t="s">
        <v>102</v>
      </c>
      <c r="B41" s="167" t="s">
        <v>103</v>
      </c>
      <c r="C41" s="168" t="s">
        <v>21</v>
      </c>
      <c r="D41" s="169">
        <v>4116</v>
      </c>
      <c r="E41" s="200"/>
      <c r="F41" s="197" t="s">
        <v>22</v>
      </c>
      <c r="G41" s="174">
        <v>103133063</v>
      </c>
      <c r="H41" s="301" t="s">
        <v>104</v>
      </c>
      <c r="I41" s="301"/>
      <c r="J41" s="164">
        <v>0</v>
      </c>
      <c r="K41" s="165">
        <v>242014.21</v>
      </c>
      <c r="L41" s="179">
        <v>242014.21</v>
      </c>
      <c r="M41" s="180">
        <f t="shared" si="0"/>
        <v>0</v>
      </c>
      <c r="N41" s="166">
        <f t="shared" si="1"/>
        <v>242014.21</v>
      </c>
    </row>
    <row r="42" spans="1:14" s="3" customFormat="1" ht="15" customHeight="1" x14ac:dyDescent="0.2">
      <c r="A42" s="163" t="s">
        <v>102</v>
      </c>
      <c r="B42" s="167" t="s">
        <v>106</v>
      </c>
      <c r="C42" s="168" t="s">
        <v>21</v>
      </c>
      <c r="D42" s="169">
        <v>4111</v>
      </c>
      <c r="E42" s="200"/>
      <c r="F42" s="197" t="s">
        <v>22</v>
      </c>
      <c r="G42" s="174">
        <v>98348</v>
      </c>
      <c r="H42" s="302" t="s">
        <v>108</v>
      </c>
      <c r="I42" s="302"/>
      <c r="J42" s="164">
        <v>0</v>
      </c>
      <c r="K42" s="165">
        <v>145000</v>
      </c>
      <c r="L42" s="179">
        <v>145000</v>
      </c>
      <c r="M42" s="180">
        <f t="shared" si="0"/>
        <v>0</v>
      </c>
      <c r="N42" s="166">
        <f t="shared" si="1"/>
        <v>145000</v>
      </c>
    </row>
    <row r="43" spans="1:14" s="3" customFormat="1" ht="15" customHeight="1" x14ac:dyDescent="0.2">
      <c r="A43" s="159" t="s">
        <v>102</v>
      </c>
      <c r="B43" s="171" t="s">
        <v>107</v>
      </c>
      <c r="C43" s="172" t="s">
        <v>21</v>
      </c>
      <c r="D43" s="173">
        <v>4116</v>
      </c>
      <c r="E43" s="201"/>
      <c r="F43" s="198" t="s">
        <v>22</v>
      </c>
      <c r="G43" s="199">
        <v>33122</v>
      </c>
      <c r="H43" s="300" t="s">
        <v>109</v>
      </c>
      <c r="I43" s="300"/>
      <c r="J43" s="160">
        <v>0</v>
      </c>
      <c r="K43" s="161">
        <v>150000</v>
      </c>
      <c r="L43" s="181">
        <v>150000</v>
      </c>
      <c r="M43" s="182">
        <f t="shared" si="0"/>
        <v>0</v>
      </c>
      <c r="N43" s="162">
        <f t="shared" si="1"/>
        <v>150000</v>
      </c>
    </row>
    <row r="44" spans="1:14" s="3" customFormat="1" ht="15" customHeight="1" x14ac:dyDescent="0.2">
      <c r="A44" s="213" t="s">
        <v>138</v>
      </c>
      <c r="B44" s="167" t="s">
        <v>111</v>
      </c>
      <c r="C44" s="168" t="s">
        <v>21</v>
      </c>
      <c r="D44" s="169">
        <v>4116</v>
      </c>
      <c r="E44" s="200"/>
      <c r="F44" s="197" t="s">
        <v>22</v>
      </c>
      <c r="G44" s="174">
        <v>14004</v>
      </c>
      <c r="H44" s="300" t="s">
        <v>114</v>
      </c>
      <c r="I44" s="300"/>
      <c r="J44" s="164">
        <v>0</v>
      </c>
      <c r="K44" s="165">
        <v>227780</v>
      </c>
      <c r="L44" s="179">
        <v>227780</v>
      </c>
      <c r="M44" s="180">
        <f t="shared" si="0"/>
        <v>0</v>
      </c>
      <c r="N44" s="166">
        <f t="shared" si="1"/>
        <v>227780</v>
      </c>
    </row>
    <row r="45" spans="1:14" s="3" customFormat="1" ht="15" customHeight="1" x14ac:dyDescent="0.2">
      <c r="A45" s="163" t="s">
        <v>113</v>
      </c>
      <c r="B45" s="167" t="s">
        <v>112</v>
      </c>
      <c r="C45" s="168" t="s">
        <v>21</v>
      </c>
      <c r="D45" s="169">
        <v>4122</v>
      </c>
      <c r="E45" s="200"/>
      <c r="F45" s="197" t="s">
        <v>22</v>
      </c>
      <c r="G45" s="174">
        <v>415</v>
      </c>
      <c r="H45" s="300" t="s">
        <v>115</v>
      </c>
      <c r="I45" s="300"/>
      <c r="J45" s="164">
        <v>0</v>
      </c>
      <c r="K45" s="165">
        <v>77500</v>
      </c>
      <c r="L45" s="179">
        <v>77500</v>
      </c>
      <c r="M45" s="183">
        <f>SUM(K45-L45)</f>
        <v>0</v>
      </c>
      <c r="N45" s="166">
        <f>SUM(K45)</f>
        <v>77500</v>
      </c>
    </row>
    <row r="46" spans="1:14" s="3" customFormat="1" ht="15" customHeight="1" x14ac:dyDescent="0.2">
      <c r="A46" s="159" t="s">
        <v>113</v>
      </c>
      <c r="B46" s="184" t="s">
        <v>116</v>
      </c>
      <c r="C46" s="172" t="s">
        <v>21</v>
      </c>
      <c r="D46" s="173">
        <v>4122</v>
      </c>
      <c r="E46" s="201"/>
      <c r="F46" s="198" t="s">
        <v>22</v>
      </c>
      <c r="G46" s="199">
        <v>581</v>
      </c>
      <c r="H46" s="241" t="s">
        <v>117</v>
      </c>
      <c r="I46" s="241"/>
      <c r="J46" s="160">
        <v>0</v>
      </c>
      <c r="K46" s="161">
        <v>20000</v>
      </c>
      <c r="L46" s="181">
        <v>20000</v>
      </c>
      <c r="M46" s="182">
        <f>SUM(K46-L46)</f>
        <v>0</v>
      </c>
      <c r="N46" s="162">
        <f>SUM(K46)</f>
        <v>20000</v>
      </c>
    </row>
    <row r="47" spans="1:14" s="3" customFormat="1" ht="15" customHeight="1" x14ac:dyDescent="0.2">
      <c r="A47" s="163" t="s">
        <v>118</v>
      </c>
      <c r="B47" s="191" t="s">
        <v>119</v>
      </c>
      <c r="C47" s="192" t="s">
        <v>21</v>
      </c>
      <c r="D47" s="242">
        <v>4122</v>
      </c>
      <c r="E47" s="242"/>
      <c r="F47" s="197" t="s">
        <v>22</v>
      </c>
      <c r="G47" s="174">
        <v>555</v>
      </c>
      <c r="H47" s="243" t="s">
        <v>124</v>
      </c>
      <c r="I47" s="244"/>
      <c r="J47" s="186">
        <v>0</v>
      </c>
      <c r="K47" s="187">
        <v>70000</v>
      </c>
      <c r="L47" s="188">
        <v>70000</v>
      </c>
      <c r="M47" s="189">
        <f>SUM(J47+K47-L47)</f>
        <v>0</v>
      </c>
      <c r="N47" s="190">
        <f>SUM(K47)</f>
        <v>70000</v>
      </c>
    </row>
    <row r="48" spans="1:14" s="3" customFormat="1" ht="15" customHeight="1" x14ac:dyDescent="0.2">
      <c r="A48" s="195" t="s">
        <v>118</v>
      </c>
      <c r="B48" s="185" t="s">
        <v>123</v>
      </c>
      <c r="C48" s="196" t="s">
        <v>21</v>
      </c>
      <c r="D48" s="245">
        <v>4121</v>
      </c>
      <c r="E48" s="245"/>
      <c r="F48" s="246" t="s">
        <v>120</v>
      </c>
      <c r="G48" s="247"/>
      <c r="H48" s="243" t="s">
        <v>121</v>
      </c>
      <c r="I48" s="244"/>
      <c r="J48" s="186">
        <v>0</v>
      </c>
      <c r="K48" s="187">
        <v>25000</v>
      </c>
      <c r="L48" s="188">
        <v>25000</v>
      </c>
      <c r="M48" s="189">
        <f>SUM(J48+K48-L48)</f>
        <v>0</v>
      </c>
      <c r="N48" s="190">
        <f>SUM(K48)</f>
        <v>25000</v>
      </c>
    </row>
    <row r="49" spans="1:14" s="3" customFormat="1" ht="15" customHeight="1" x14ac:dyDescent="0.2">
      <c r="A49" s="195" t="s">
        <v>126</v>
      </c>
      <c r="B49" s="185" t="s">
        <v>127</v>
      </c>
      <c r="C49" s="196" t="s">
        <v>21</v>
      </c>
      <c r="D49" s="193">
        <v>4122</v>
      </c>
      <c r="E49" s="193"/>
      <c r="F49" s="197" t="s">
        <v>22</v>
      </c>
      <c r="G49" s="196">
        <v>120513014</v>
      </c>
      <c r="H49" s="300" t="s">
        <v>128</v>
      </c>
      <c r="I49" s="300"/>
      <c r="J49" s="186">
        <v>0</v>
      </c>
      <c r="K49" s="187">
        <v>71933.710000000006</v>
      </c>
      <c r="L49" s="188">
        <v>71933.710000000006</v>
      </c>
      <c r="M49" s="189">
        <f>SUM(J49+K49-L49)</f>
        <v>0</v>
      </c>
      <c r="N49" s="190">
        <f>SUM(K49)</f>
        <v>71933.710000000006</v>
      </c>
    </row>
    <row r="50" spans="1:14" s="3" customFormat="1" ht="15" customHeight="1" x14ac:dyDescent="0.2">
      <c r="A50" s="195" t="s">
        <v>126</v>
      </c>
      <c r="B50" s="185" t="s">
        <v>127</v>
      </c>
      <c r="C50" s="196" t="s">
        <v>21</v>
      </c>
      <c r="D50" s="203">
        <v>4122</v>
      </c>
      <c r="E50" s="204"/>
      <c r="F50" s="197" t="s">
        <v>22</v>
      </c>
      <c r="G50" s="196">
        <v>120113014</v>
      </c>
      <c r="H50" s="202" t="s">
        <v>129</v>
      </c>
      <c r="I50" s="202"/>
      <c r="J50" s="186">
        <v>0</v>
      </c>
      <c r="K50" s="187">
        <v>12694.19</v>
      </c>
      <c r="L50" s="188">
        <v>12694.19</v>
      </c>
      <c r="M50" s="189">
        <v>0</v>
      </c>
      <c r="N50" s="190">
        <v>12694.19</v>
      </c>
    </row>
    <row r="51" spans="1:14" s="3" customFormat="1" ht="15" customHeight="1" x14ac:dyDescent="0.2">
      <c r="A51" s="195" t="s">
        <v>126</v>
      </c>
      <c r="B51" s="185" t="s">
        <v>130</v>
      </c>
      <c r="C51" s="196" t="s">
        <v>21</v>
      </c>
      <c r="D51" s="245">
        <v>4122</v>
      </c>
      <c r="E51" s="249"/>
      <c r="F51" s="205" t="s">
        <v>22</v>
      </c>
      <c r="G51" s="196" t="s">
        <v>6</v>
      </c>
      <c r="H51" s="299" t="s">
        <v>131</v>
      </c>
      <c r="I51" s="299"/>
      <c r="J51" s="186">
        <v>0</v>
      </c>
      <c r="K51" s="187">
        <v>50000</v>
      </c>
      <c r="L51" s="188">
        <v>50000</v>
      </c>
      <c r="M51" s="189">
        <f>SUM(J51+K51-L51)</f>
        <v>0</v>
      </c>
      <c r="N51" s="190">
        <f>SUM(K51)</f>
        <v>50000</v>
      </c>
    </row>
    <row r="52" spans="1:14" s="3" customFormat="1" ht="15" customHeight="1" x14ac:dyDescent="0.2">
      <c r="A52" s="195" t="s">
        <v>135</v>
      </c>
      <c r="B52" s="208" t="s">
        <v>134</v>
      </c>
      <c r="C52" s="196" t="s">
        <v>21</v>
      </c>
      <c r="D52" s="245">
        <v>4116</v>
      </c>
      <c r="E52" s="249"/>
      <c r="F52" s="205" t="s">
        <v>22</v>
      </c>
      <c r="G52" s="196">
        <v>29014</v>
      </c>
      <c r="H52" s="206" t="s">
        <v>136</v>
      </c>
      <c r="I52" s="207"/>
      <c r="J52" s="186">
        <v>0</v>
      </c>
      <c r="K52" s="187">
        <v>260400</v>
      </c>
      <c r="L52" s="188">
        <v>260400</v>
      </c>
      <c r="M52" s="189">
        <f>SUM(J52+K52-L52)</f>
        <v>0</v>
      </c>
      <c r="N52" s="190">
        <f>SUM(K52)</f>
        <v>260400</v>
      </c>
    </row>
    <row r="53" spans="1:14" s="3" customFormat="1" ht="15" customHeight="1" thickBot="1" x14ac:dyDescent="0.25">
      <c r="A53" s="163" t="s">
        <v>141</v>
      </c>
      <c r="B53" s="208" t="s">
        <v>139</v>
      </c>
      <c r="C53" s="196" t="s">
        <v>140</v>
      </c>
      <c r="D53" s="193">
        <v>4222</v>
      </c>
      <c r="E53" s="209"/>
      <c r="F53" s="205" t="s">
        <v>22</v>
      </c>
      <c r="G53" s="192">
        <v>401</v>
      </c>
      <c r="H53" s="297" t="s">
        <v>142</v>
      </c>
      <c r="I53" s="298"/>
      <c r="J53" s="210">
        <v>0</v>
      </c>
      <c r="K53" s="211">
        <v>184841</v>
      </c>
      <c r="L53" s="188">
        <v>184841</v>
      </c>
      <c r="M53" s="189">
        <f>SUM(J53+K53-L53)</f>
        <v>0</v>
      </c>
      <c r="N53" s="212">
        <f>SUM(K53)</f>
        <v>184841</v>
      </c>
    </row>
    <row r="54" spans="1:14" s="3" customFormat="1" ht="12.75" thickTop="1" thickBot="1" x14ac:dyDescent="0.25">
      <c r="A54" s="248" t="s">
        <v>26</v>
      </c>
      <c r="B54" s="248"/>
      <c r="C54" s="248"/>
      <c r="D54" s="248"/>
      <c r="E54" s="248"/>
      <c r="F54" s="248"/>
      <c r="G54" s="248"/>
      <c r="H54" s="248"/>
      <c r="I54" s="248"/>
      <c r="J54" s="22">
        <f>SUM(J39:J53)</f>
        <v>0</v>
      </c>
      <c r="K54" s="32">
        <f>SUM(K39:K53)</f>
        <v>3220918.9</v>
      </c>
      <c r="L54" s="23">
        <f>SUM(L39:L53)</f>
        <v>3205918.9</v>
      </c>
      <c r="M54" s="24">
        <f>SUM(M39:M53)</f>
        <v>15000</v>
      </c>
      <c r="N54" s="70">
        <f>SUM(N39:N53)</f>
        <v>3220918.9</v>
      </c>
    </row>
    <row r="55" spans="1:14" ht="16.5" thickTop="1" thickBot="1" x14ac:dyDescent="0.3">
      <c r="A55" s="237" t="s">
        <v>27</v>
      </c>
      <c r="B55" s="237"/>
      <c r="C55" s="237"/>
      <c r="D55" s="237"/>
      <c r="E55" s="237"/>
      <c r="F55" s="237"/>
      <c r="G55" s="237"/>
      <c r="H55" s="237"/>
      <c r="I55" s="238"/>
      <c r="J55" s="239">
        <f>SUM(J54:K54)</f>
        <v>3220918.9</v>
      </c>
      <c r="K55" s="240"/>
      <c r="L55" s="25"/>
      <c r="N55" s="28"/>
    </row>
    <row r="56" spans="1:14" ht="15.75" thickTop="1" x14ac:dyDescent="0.25"/>
    <row r="58" spans="1:14" x14ac:dyDescent="0.25">
      <c r="K58" s="25"/>
    </row>
  </sheetData>
  <sheetProtection selectLockedCells="1" selectUnlockedCells="1"/>
  <mergeCells count="65">
    <mergeCell ref="H40:I40"/>
    <mergeCell ref="H41:I41"/>
    <mergeCell ref="H42:I42"/>
    <mergeCell ref="H45:I45"/>
    <mergeCell ref="H43:I43"/>
    <mergeCell ref="H44:I44"/>
    <mergeCell ref="N36:N38"/>
    <mergeCell ref="J37:J38"/>
    <mergeCell ref="K37:K38"/>
    <mergeCell ref="A34:I34"/>
    <mergeCell ref="L11:L13"/>
    <mergeCell ref="A33:D33"/>
    <mergeCell ref="A4:C4"/>
    <mergeCell ref="D4:N4"/>
    <mergeCell ref="C5:D5"/>
    <mergeCell ref="F5:J5"/>
    <mergeCell ref="C6:D6"/>
    <mergeCell ref="F6:J6"/>
    <mergeCell ref="E33:N33"/>
    <mergeCell ref="A16:I16"/>
    <mergeCell ref="J17:K17"/>
    <mergeCell ref="J11:K11"/>
    <mergeCell ref="C7:D7"/>
    <mergeCell ref="F7:J7"/>
    <mergeCell ref="A8:J8"/>
    <mergeCell ref="A10:I10"/>
    <mergeCell ref="J10:M10"/>
    <mergeCell ref="F11:G13"/>
    <mergeCell ref="H11:I13"/>
    <mergeCell ref="D11:E13"/>
    <mergeCell ref="H15:I15"/>
    <mergeCell ref="N11:N13"/>
    <mergeCell ref="J12:J13"/>
    <mergeCell ref="K12:K13"/>
    <mergeCell ref="D14:E14"/>
    <mergeCell ref="H14:I14"/>
    <mergeCell ref="A11:A13"/>
    <mergeCell ref="B11:B13"/>
    <mergeCell ref="C11:C13"/>
    <mergeCell ref="A36:A38"/>
    <mergeCell ref="J36:K36"/>
    <mergeCell ref="J35:M35"/>
    <mergeCell ref="L36:L38"/>
    <mergeCell ref="D39:E39"/>
    <mergeCell ref="H39:I39"/>
    <mergeCell ref="B36:B38"/>
    <mergeCell ref="A35:I35"/>
    <mergeCell ref="C36:C38"/>
    <mergeCell ref="D36:E38"/>
    <mergeCell ref="F36:G38"/>
    <mergeCell ref="H36:I38"/>
    <mergeCell ref="A55:I55"/>
    <mergeCell ref="J55:K55"/>
    <mergeCell ref="H46:I46"/>
    <mergeCell ref="D47:E47"/>
    <mergeCell ref="H47:I47"/>
    <mergeCell ref="D48:E48"/>
    <mergeCell ref="F48:G48"/>
    <mergeCell ref="A54:I54"/>
    <mergeCell ref="D51:E51"/>
    <mergeCell ref="D52:E52"/>
    <mergeCell ref="H53:I53"/>
    <mergeCell ref="H51:I51"/>
    <mergeCell ref="H48:I48"/>
    <mergeCell ref="H49:I49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9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2019-12-12T14:16:12Z</cp:lastPrinted>
  <dcterms:created xsi:type="dcterms:W3CDTF">2020-01-08T14:03:36Z</dcterms:created>
  <dcterms:modified xsi:type="dcterms:W3CDTF">2024-01-11T10:28:38Z</dcterms:modified>
</cp:coreProperties>
</file>