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0" yWindow="750" windowWidth="15315" windowHeight="9540"/>
  </bookViews>
  <sheets>
    <sheet name="Středněd.výhled rozp.2020-2023" sheetId="36" r:id="rId1"/>
  </sheets>
  <definedNames>
    <definedName name="_xlnm.Print_Titles" localSheetId="0">'Středněd.výhled rozp.2020-2023'!$C:$D</definedName>
  </definedNames>
  <calcPr calcId="145621"/>
</workbook>
</file>

<file path=xl/calcChain.xml><?xml version="1.0" encoding="utf-8"?>
<calcChain xmlns="http://schemas.openxmlformats.org/spreadsheetml/2006/main">
  <c r="F53" i="36" l="1"/>
  <c r="G53" i="36"/>
  <c r="H53" i="36"/>
  <c r="I53" i="36"/>
  <c r="F51" i="36"/>
  <c r="G51" i="36"/>
  <c r="E53" i="36"/>
  <c r="E51" i="36"/>
  <c r="I51" i="36"/>
  <c r="E27" i="36"/>
  <c r="G14" i="36"/>
  <c r="F14" i="36"/>
  <c r="E14" i="36"/>
  <c r="E31" i="36"/>
  <c r="H12" i="36"/>
  <c r="H14" i="36"/>
  <c r="H31" i="36" s="1"/>
  <c r="G9" i="36"/>
  <c r="G17" i="36" s="1"/>
  <c r="G30" i="36"/>
  <c r="F9" i="36"/>
  <c r="F30" i="36" s="1"/>
  <c r="F32" i="36" s="1"/>
  <c r="E9" i="36"/>
  <c r="E30" i="36" s="1"/>
  <c r="E32" i="36" s="1"/>
  <c r="E17" i="36"/>
  <c r="H5" i="36"/>
  <c r="I5" i="36"/>
  <c r="J5" i="36" s="1"/>
  <c r="H4" i="36"/>
  <c r="H9" i="36"/>
  <c r="H17" i="36" s="1"/>
  <c r="H51" i="36"/>
  <c r="I12" i="36"/>
  <c r="I14" i="36" s="1"/>
  <c r="I31" i="36" s="1"/>
  <c r="I4" i="36"/>
  <c r="I9" i="36" s="1"/>
  <c r="H30" i="36"/>
  <c r="H27" i="36"/>
  <c r="F31" i="36"/>
  <c r="F27" i="36"/>
  <c r="I27" i="36"/>
  <c r="J27" i="36"/>
  <c r="G31" i="36"/>
  <c r="G32" i="36"/>
  <c r="G27" i="36"/>
  <c r="I17" i="36" l="1"/>
  <c r="I30" i="36"/>
  <c r="I32" i="36" s="1"/>
  <c r="H32" i="36"/>
  <c r="J4" i="36"/>
  <c r="J9" i="36" s="1"/>
  <c r="J12" i="36"/>
  <c r="J14" i="36" s="1"/>
  <c r="J31" i="36" s="1"/>
  <c r="F17" i="36"/>
  <c r="J17" i="36" l="1"/>
  <c r="J30" i="36"/>
  <c r="J32" i="36" s="1"/>
</calcChain>
</file>

<file path=xl/sharedStrings.xml><?xml version="1.0" encoding="utf-8"?>
<sst xmlns="http://schemas.openxmlformats.org/spreadsheetml/2006/main" count="147" uniqueCount="92">
  <si>
    <t>-</t>
  </si>
  <si>
    <t>Nedaňové příjmy</t>
  </si>
  <si>
    <t>Kapitálové příjmy</t>
  </si>
  <si>
    <t>Běžné výdaje</t>
  </si>
  <si>
    <t>Kapitálové výdaje</t>
  </si>
  <si>
    <t>Třída 1</t>
  </si>
  <si>
    <t>Třída 2</t>
  </si>
  <si>
    <t>Třída 3</t>
  </si>
  <si>
    <t>Třída 4</t>
  </si>
  <si>
    <t>P1</t>
  </si>
  <si>
    <t>P2</t>
  </si>
  <si>
    <t>P3</t>
  </si>
  <si>
    <t>P4</t>
  </si>
  <si>
    <t>Třída 5</t>
  </si>
  <si>
    <t>Třída 6</t>
  </si>
  <si>
    <t>V1</t>
  </si>
  <si>
    <t>V2</t>
  </si>
  <si>
    <t>Fin 2-12M</t>
  </si>
  <si>
    <t>ř.4020</t>
  </si>
  <si>
    <t>ř.4030</t>
  </si>
  <si>
    <t>ř.4040</t>
  </si>
  <si>
    <t>Třída 8</t>
  </si>
  <si>
    <t>Dlouhodobé přijaté půjčené prostředky (+)</t>
  </si>
  <si>
    <t xml:space="preserve">PŘÍJMY </t>
  </si>
  <si>
    <t>VÝDAJE</t>
  </si>
  <si>
    <t>ř.8124</t>
  </si>
  <si>
    <t xml:space="preserve">Daňové příjmy </t>
  </si>
  <si>
    <t>PC</t>
  </si>
  <si>
    <t>(P1 až P4)</t>
  </si>
  <si>
    <t>VC</t>
  </si>
  <si>
    <t>v tis. Kč</t>
  </si>
  <si>
    <t>ř.4010</t>
  </si>
  <si>
    <t>ř.4210</t>
  </si>
  <si>
    <t>ř.4220</t>
  </si>
  <si>
    <t>Ostatní (-)</t>
  </si>
  <si>
    <t>ř.8115</t>
  </si>
  <si>
    <r>
      <t xml:space="preserve">PŘÍJMY celkem - VÝDAJE celkem </t>
    </r>
    <r>
      <rPr>
        <b/>
        <sz val="7"/>
        <rFont val="Times New Roman"/>
        <family val="1"/>
        <charset val="238"/>
      </rPr>
      <t/>
    </r>
  </si>
  <si>
    <t xml:space="preserve">FINANCOVÁNÍ </t>
  </si>
  <si>
    <t>FC</t>
  </si>
  <si>
    <t>ř.8901</t>
  </si>
  <si>
    <t>ř.8xxx</t>
  </si>
  <si>
    <t>ROZPOČTOVÉ PŘÍJMY - ROZPOČTOVÉ VÝDAJE</t>
  </si>
  <si>
    <t>Rekapitulace</t>
  </si>
  <si>
    <t>PŘÍJMY celkem vč. FINANCOVÁNÍ (+)</t>
  </si>
  <si>
    <r>
      <t xml:space="preserve">VÝDAJE celkem vč. FINANCOVÁNÍ (-) </t>
    </r>
    <r>
      <rPr>
        <b/>
        <sz val="7"/>
        <rFont val="Times New Roman"/>
        <family val="1"/>
        <charset val="238"/>
      </rPr>
      <t/>
    </r>
  </si>
  <si>
    <t>PC vč. FC (+)</t>
  </si>
  <si>
    <t>VC vč. FC (-)</t>
  </si>
  <si>
    <t>VÝDAJE celkem (-)</t>
  </si>
  <si>
    <t>PŘÍJMY celkem (+)</t>
  </si>
  <si>
    <t>Za MĚSTO Štíty : Bc. Jiří Vogel, starosta</t>
  </si>
  <si>
    <t>Uhrazené splátky dlouhod. přijatých půjček (-) = splátky ÚVĚRŮ</t>
  </si>
  <si>
    <t>(V1 + V2)</t>
  </si>
  <si>
    <t>PC - VC</t>
  </si>
  <si>
    <t>F1</t>
  </si>
  <si>
    <r>
      <t>Změna stavu krát.prostředků na bank.účtech (</t>
    </r>
    <r>
      <rPr>
        <sz val="8"/>
        <color indexed="8"/>
        <rFont val="Calibri"/>
        <family val="2"/>
        <charset val="238"/>
      </rPr>
      <t>±</t>
    </r>
    <r>
      <rPr>
        <sz val="8"/>
        <color indexed="8"/>
        <rFont val="Times New Roman"/>
        <family val="1"/>
        <charset val="238"/>
      </rPr>
      <t xml:space="preserve">)                 </t>
    </r>
    <r>
      <rPr>
        <sz val="7"/>
        <color indexed="8"/>
        <rFont val="Times New Roman"/>
        <family val="1"/>
        <charset val="238"/>
      </rPr>
      <t>(+) = zapojení vlastních fin. prostředků ze ZBÚ</t>
    </r>
    <r>
      <rPr>
        <sz val="7"/>
        <color indexed="8"/>
        <rFont val="Symbol"/>
        <family val="1"/>
        <charset val="2"/>
      </rPr>
      <t>;</t>
    </r>
    <r>
      <rPr>
        <sz val="7"/>
        <color indexed="8"/>
        <rFont val="Times New Roman"/>
        <family val="1"/>
        <charset val="238"/>
      </rPr>
      <t xml:space="preserve"> (-) = úspora</t>
    </r>
  </si>
  <si>
    <t>F2</t>
  </si>
  <si>
    <t>F3</t>
  </si>
  <si>
    <t>F4</t>
  </si>
  <si>
    <t>F5</t>
  </si>
  <si>
    <t>F6</t>
  </si>
  <si>
    <r>
      <t>Ostatní (</t>
    </r>
    <r>
      <rPr>
        <sz val="8"/>
        <color indexed="8"/>
        <rFont val="Calibri"/>
        <family val="2"/>
        <charset val="238"/>
      </rPr>
      <t>±)</t>
    </r>
  </si>
  <si>
    <r>
      <t>FINANCOVÁNÍ celkem (</t>
    </r>
    <r>
      <rPr>
        <b/>
        <sz val="10"/>
        <rFont val="Calibri"/>
        <family val="2"/>
        <charset val="238"/>
      </rPr>
      <t>±</t>
    </r>
    <r>
      <rPr>
        <b/>
        <sz val="10"/>
        <rFont val="Times New Roman"/>
        <family val="1"/>
        <charset val="238"/>
      </rPr>
      <t>)</t>
    </r>
  </si>
  <si>
    <t xml:space="preserve">Ostatní (+) </t>
  </si>
  <si>
    <t>F7</t>
  </si>
  <si>
    <t>(F1 až F7)</t>
  </si>
  <si>
    <r>
      <t>Operace z peněž.účtů org. nemající charakter příjmů a výdajů (</t>
    </r>
    <r>
      <rPr>
        <sz val="8"/>
        <color indexed="8"/>
        <rFont val="Calibri"/>
        <family val="2"/>
        <charset val="238"/>
      </rPr>
      <t>±</t>
    </r>
    <r>
      <rPr>
        <sz val="8"/>
        <color indexed="8"/>
        <rFont val="Times New Roman"/>
        <family val="1"/>
        <charset val="238"/>
      </rPr>
      <t xml:space="preserve">)            </t>
    </r>
  </si>
  <si>
    <t>ř.8123</t>
  </si>
  <si>
    <t>Zpracovala : Pavlína Minářová</t>
  </si>
  <si>
    <t>Výhled 2020</t>
  </si>
  <si>
    <t>Výhled 2021</t>
  </si>
  <si>
    <t>Podle ustanovení § 2 odst. 1 a § 4 odst. 3 zákona č. 250/2000 Sb., o rozpočtových pravidlech územních rozpočtů, je územní samosprávný celek povinen vypracovat střednědobý výhled rozpočtu. Obsah a základní údaje, které musí střednědobý výhled rozpočtu obsahovat, stanovuje § 3 citovaného zákona.</t>
  </si>
  <si>
    <t>CELKEM</t>
  </si>
  <si>
    <t>CELKEM (zaokrohleno na sta)</t>
  </si>
  <si>
    <t>CELKEM (zaokrohleno na tisíce)</t>
  </si>
  <si>
    <t xml:space="preserve">Střednědobý výhled rozpočtu se sestavuje na 2-5 let následujících po roce, na který se sestavuje rozpočet a z jeho údajů se vychází při zpracování ročního rozpočtu. MĚSTO Štíty zvolilo sestavení středbědobého výhledu rozpočtu na dobu následujících 4 let. </t>
  </si>
  <si>
    <r>
      <t>Investiční akce</t>
    </r>
    <r>
      <rPr>
        <sz val="6"/>
        <rFont val="Times New Roman"/>
        <family val="1"/>
        <charset val="238"/>
      </rPr>
      <t xml:space="preserve"> </t>
    </r>
  </si>
  <si>
    <t xml:space="preserve">BJ "A" </t>
  </si>
  <si>
    <t>BJ "B"</t>
  </si>
  <si>
    <t>Poslední splátka</t>
  </si>
  <si>
    <t>Poskytovatel úvěru</t>
  </si>
  <si>
    <t>Splátky úvěrů</t>
  </si>
  <si>
    <t>Úvěry</t>
  </si>
  <si>
    <t>Česká spořitelna, a.s.</t>
  </si>
  <si>
    <t>Skutečnost 2018</t>
  </si>
  <si>
    <r>
      <t xml:space="preserve">Rozpočet  </t>
    </r>
    <r>
      <rPr>
        <b/>
        <sz val="6"/>
        <rFont val="Times New Roman"/>
        <family val="1"/>
        <charset val="238"/>
      </rPr>
      <t>schválený 2019</t>
    </r>
  </si>
  <si>
    <t>Výhled 2022</t>
  </si>
  <si>
    <t>Výhled 2023</t>
  </si>
  <si>
    <t>Přijaté transfery - neinvestiční</t>
  </si>
  <si>
    <t>Přijaté transfery - investiční</t>
  </si>
  <si>
    <t>Škoda Octavia III.</t>
  </si>
  <si>
    <t>s Autoleasing, a.s.</t>
  </si>
  <si>
    <t>Termín veřejného zasedání ZMě Štíty (= termín projednání  a schválování "Střednědobého výhledu rozpočtu MĚSTA Štíty na období 2020 -2023"): 12.12.2019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</si>
</sst>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21" x14ac:knownFonts="1">
    <font>
      <sz val="10"/>
      <name val="Arial"/>
      <charset val="238"/>
    </font>
    <font>
      <sz val="10"/>
      <name val="Arial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7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6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sz val="7"/>
      <color indexed="8"/>
      <name val="Times New Roman"/>
      <family val="1"/>
      <charset val="238"/>
    </font>
    <font>
      <sz val="7"/>
      <color indexed="8"/>
      <name val="Symbol"/>
      <family val="1"/>
      <charset val="2"/>
    </font>
    <font>
      <sz val="8"/>
      <color indexed="8"/>
      <name val="Calibri"/>
      <family val="2"/>
      <charset val="238"/>
    </font>
    <font>
      <b/>
      <sz val="10"/>
      <name val="Calibri"/>
      <family val="2"/>
      <charset val="238"/>
    </font>
    <font>
      <b/>
      <sz val="6"/>
      <name val="Times New Roman"/>
      <family val="1"/>
      <charset val="238"/>
    </font>
    <font>
      <sz val="10"/>
      <color indexed="8"/>
      <name val="Arial"/>
      <family val="2"/>
      <charset val="1"/>
    </font>
    <font>
      <sz val="8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8" fillId="0" borderId="0"/>
  </cellStyleXfs>
  <cellXfs count="172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" fillId="0" borderId="0" xfId="0" applyFont="1"/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3" fontId="7" fillId="4" borderId="3" xfId="0" applyNumberFormat="1" applyFont="1" applyFill="1" applyBorder="1" applyAlignment="1">
      <alignment vertical="center" wrapText="1"/>
    </xf>
    <xf numFmtId="3" fontId="7" fillId="4" borderId="4" xfId="0" applyNumberFormat="1" applyFont="1" applyFill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3" fontId="6" fillId="5" borderId="3" xfId="0" applyNumberFormat="1" applyFont="1" applyFill="1" applyBorder="1" applyAlignment="1">
      <alignment horizontal="center" vertical="center" wrapText="1"/>
    </xf>
    <xf numFmtId="3" fontId="6" fillId="5" borderId="7" xfId="0" applyNumberFormat="1" applyFont="1" applyFill="1" applyBorder="1" applyAlignment="1">
      <alignment horizontal="center" vertical="center" wrapText="1"/>
    </xf>
    <xf numFmtId="3" fontId="6" fillId="5" borderId="4" xfId="0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3" fontId="7" fillId="2" borderId="3" xfId="0" applyNumberFormat="1" applyFont="1" applyFill="1" applyBorder="1" applyAlignment="1">
      <alignment vertical="center" wrapText="1"/>
    </xf>
    <xf numFmtId="3" fontId="7" fillId="2" borderId="4" xfId="0" applyNumberFormat="1" applyFont="1" applyFill="1" applyBorder="1" applyAlignment="1">
      <alignment vertical="center" wrapText="1"/>
    </xf>
    <xf numFmtId="0" fontId="10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3" fontId="8" fillId="0" borderId="3" xfId="0" applyNumberFormat="1" applyFont="1" applyBorder="1" applyAlignment="1">
      <alignment vertical="center"/>
    </xf>
    <xf numFmtId="3" fontId="6" fillId="5" borderId="8" xfId="0" applyNumberFormat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3" fontId="7" fillId="2" borderId="8" xfId="0" applyNumberFormat="1" applyFont="1" applyFill="1" applyBorder="1" applyAlignment="1">
      <alignment vertical="center" wrapText="1"/>
    </xf>
    <xf numFmtId="3" fontId="7" fillId="4" borderId="8" xfId="0" applyNumberFormat="1" applyFont="1" applyFill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3" fontId="8" fillId="4" borderId="18" xfId="0" applyNumberFormat="1" applyFont="1" applyFill="1" applyBorder="1" applyAlignment="1">
      <alignment vertical="center" wrapText="1"/>
    </xf>
    <xf numFmtId="3" fontId="8" fillId="4" borderId="19" xfId="0" applyNumberFormat="1" applyFont="1" applyFill="1" applyBorder="1" applyAlignment="1">
      <alignment vertical="center" wrapText="1"/>
    </xf>
    <xf numFmtId="3" fontId="8" fillId="4" borderId="6" xfId="0" applyNumberFormat="1" applyFont="1" applyFill="1" applyBorder="1" applyAlignment="1">
      <alignment vertical="center" wrapText="1"/>
    </xf>
    <xf numFmtId="3" fontId="8" fillId="4" borderId="1" xfId="0" applyNumberFormat="1" applyFont="1" applyFill="1" applyBorder="1" applyAlignment="1">
      <alignment vertical="center" wrapText="1"/>
    </xf>
    <xf numFmtId="3" fontId="8" fillId="4" borderId="15" xfId="0" applyNumberFormat="1" applyFont="1" applyFill="1" applyBorder="1" applyAlignment="1">
      <alignment vertical="center" wrapText="1"/>
    </xf>
    <xf numFmtId="3" fontId="8" fillId="4" borderId="20" xfId="0" applyNumberFormat="1" applyFont="1" applyFill="1" applyBorder="1" applyAlignment="1">
      <alignment vertical="center" wrapText="1"/>
    </xf>
    <xf numFmtId="3" fontId="8" fillId="4" borderId="16" xfId="0" applyNumberFormat="1" applyFont="1" applyFill="1" applyBorder="1" applyAlignment="1">
      <alignment vertical="center" wrapText="1"/>
    </xf>
    <xf numFmtId="3" fontId="8" fillId="4" borderId="21" xfId="0" applyNumberFormat="1" applyFont="1" applyFill="1" applyBorder="1" applyAlignment="1">
      <alignment vertical="center" wrapText="1"/>
    </xf>
    <xf numFmtId="3" fontId="8" fillId="4" borderId="22" xfId="0" applyNumberFormat="1" applyFont="1" applyFill="1" applyBorder="1" applyAlignment="1">
      <alignment vertical="center" wrapText="1"/>
    </xf>
    <xf numFmtId="3" fontId="11" fillId="0" borderId="0" xfId="0" applyNumberFormat="1" applyFont="1" applyAlignment="1">
      <alignment vertical="center"/>
    </xf>
    <xf numFmtId="0" fontId="12" fillId="0" borderId="0" xfId="0" applyFont="1"/>
    <xf numFmtId="3" fontId="9" fillId="4" borderId="2" xfId="0" applyNumberFormat="1" applyFont="1" applyFill="1" applyBorder="1" applyAlignment="1">
      <alignment horizontal="right" vertical="center" wrapText="1"/>
    </xf>
    <xf numFmtId="3" fontId="9" fillId="4" borderId="1" xfId="0" applyNumberFormat="1" applyFont="1" applyFill="1" applyBorder="1" applyAlignment="1">
      <alignment horizontal="right" vertical="center" wrapText="1"/>
    </xf>
    <xf numFmtId="3" fontId="9" fillId="4" borderId="20" xfId="0" applyNumberFormat="1" applyFont="1" applyFill="1" applyBorder="1" applyAlignment="1">
      <alignment horizontal="right" vertical="center" wrapText="1"/>
    </xf>
    <xf numFmtId="3" fontId="8" fillId="4" borderId="2" xfId="0" applyNumberFormat="1" applyFont="1" applyFill="1" applyBorder="1" applyAlignment="1">
      <alignment horizontal="right" vertical="center" wrapText="1"/>
    </xf>
    <xf numFmtId="3" fontId="9" fillId="4" borderId="23" xfId="0" applyNumberFormat="1" applyFont="1" applyFill="1" applyBorder="1" applyAlignment="1">
      <alignment horizontal="right" vertical="center" wrapText="1"/>
    </xf>
    <xf numFmtId="3" fontId="8" fillId="4" borderId="10" xfId="0" applyNumberFormat="1" applyFont="1" applyFill="1" applyBorder="1" applyAlignment="1">
      <alignment vertical="center" wrapText="1"/>
    </xf>
    <xf numFmtId="3" fontId="8" fillId="4" borderId="24" xfId="0" applyNumberFormat="1" applyFont="1" applyFill="1" applyBorder="1" applyAlignment="1">
      <alignment vertical="center" wrapText="1"/>
    </xf>
    <xf numFmtId="3" fontId="8" fillId="0" borderId="4" xfId="0" applyNumberFormat="1" applyFont="1" applyBorder="1" applyAlignment="1">
      <alignment vertical="center"/>
    </xf>
    <xf numFmtId="3" fontId="19" fillId="4" borderId="23" xfId="0" applyNumberFormat="1" applyFont="1" applyFill="1" applyBorder="1" applyAlignment="1">
      <alignment horizontal="right" vertical="center" wrapText="1"/>
    </xf>
    <xf numFmtId="3" fontId="19" fillId="4" borderId="2" xfId="0" applyNumberFormat="1" applyFont="1" applyFill="1" applyBorder="1" applyAlignment="1">
      <alignment horizontal="right" vertical="center" wrapText="1"/>
    </xf>
    <xf numFmtId="3" fontId="8" fillId="4" borderId="14" xfId="0" applyNumberFormat="1" applyFont="1" applyFill="1" applyBorder="1" applyAlignment="1">
      <alignment vertical="center" wrapText="1"/>
    </xf>
    <xf numFmtId="3" fontId="19" fillId="4" borderId="1" xfId="0" applyNumberFormat="1" applyFont="1" applyFill="1" applyBorder="1" applyAlignment="1">
      <alignment horizontal="right" vertical="center" wrapText="1"/>
    </xf>
    <xf numFmtId="3" fontId="19" fillId="4" borderId="1" xfId="0" applyNumberFormat="1" applyFont="1" applyFill="1" applyBorder="1" applyAlignment="1">
      <alignment vertical="center" wrapText="1"/>
    </xf>
    <xf numFmtId="3" fontId="19" fillId="4" borderId="20" xfId="0" applyNumberFormat="1" applyFont="1" applyFill="1" applyBorder="1" applyAlignment="1">
      <alignment vertical="center" wrapText="1"/>
    </xf>
    <xf numFmtId="3" fontId="19" fillId="4" borderId="20" xfId="0" applyNumberFormat="1" applyFont="1" applyFill="1" applyBorder="1" applyAlignment="1">
      <alignment horizontal="right" vertical="center" wrapText="1"/>
    </xf>
    <xf numFmtId="3" fontId="19" fillId="4" borderId="25" xfId="0" applyNumberFormat="1" applyFont="1" applyFill="1" applyBorder="1" applyAlignment="1">
      <alignment horizontal="right" vertical="center" wrapText="1"/>
    </xf>
    <xf numFmtId="3" fontId="8" fillId="4" borderId="23" xfId="0" applyNumberFormat="1" applyFont="1" applyFill="1" applyBorder="1" applyAlignment="1">
      <alignment vertical="center" wrapText="1"/>
    </xf>
    <xf numFmtId="3" fontId="8" fillId="4" borderId="1" xfId="0" applyNumberFormat="1" applyFont="1" applyFill="1" applyBorder="1" applyAlignment="1">
      <alignment horizontal="right" vertical="center" wrapText="1"/>
    </xf>
    <xf numFmtId="3" fontId="8" fillId="0" borderId="8" xfId="0" applyNumberFormat="1" applyFont="1" applyBorder="1" applyAlignment="1">
      <alignment vertical="center"/>
    </xf>
    <xf numFmtId="3" fontId="19" fillId="4" borderId="2" xfId="0" applyNumberFormat="1" applyFont="1" applyFill="1" applyBorder="1" applyAlignment="1">
      <alignment vertical="center" wrapText="1"/>
    </xf>
    <xf numFmtId="3" fontId="8" fillId="4" borderId="5" xfId="0" applyNumberFormat="1" applyFont="1" applyFill="1" applyBorder="1" applyAlignment="1">
      <alignment vertical="center" wrapText="1"/>
    </xf>
    <xf numFmtId="3" fontId="8" fillId="4" borderId="9" xfId="0" applyNumberFormat="1" applyFont="1" applyFill="1" applyBorder="1" applyAlignment="1">
      <alignment vertical="center" wrapText="1"/>
    </xf>
    <xf numFmtId="3" fontId="8" fillId="4" borderId="2" xfId="0" applyNumberFormat="1" applyFont="1" applyFill="1" applyBorder="1" applyAlignment="1">
      <alignment vertical="center" wrapText="1"/>
    </xf>
    <xf numFmtId="3" fontId="8" fillId="4" borderId="26" xfId="0" applyNumberFormat="1" applyFont="1" applyFill="1" applyBorder="1" applyAlignment="1">
      <alignment vertical="center" wrapText="1"/>
    </xf>
    <xf numFmtId="3" fontId="7" fillId="2" borderId="7" xfId="0" applyNumberFormat="1" applyFont="1" applyFill="1" applyBorder="1" applyAlignment="1">
      <alignment vertical="center" wrapText="1"/>
    </xf>
    <xf numFmtId="3" fontId="8" fillId="4" borderId="27" xfId="0" applyNumberFormat="1" applyFont="1" applyFill="1" applyBorder="1" applyAlignment="1">
      <alignment horizontal="right" vertical="center" wrapText="1"/>
    </xf>
    <xf numFmtId="3" fontId="9" fillId="4" borderId="15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justify" vertical="center" wrapText="1"/>
    </xf>
    <xf numFmtId="3" fontId="20" fillId="4" borderId="3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164" fontId="10" fillId="0" borderId="0" xfId="0" applyNumberFormat="1" applyFont="1" applyAlignment="1">
      <alignment vertical="center"/>
    </xf>
    <xf numFmtId="164" fontId="17" fillId="4" borderId="11" xfId="0" applyNumberFormat="1" applyFont="1" applyFill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64" fontId="10" fillId="4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4" fontId="17" fillId="0" borderId="1" xfId="0" applyNumberFormat="1" applyFont="1" applyBorder="1" applyAlignment="1">
      <alignment vertical="center"/>
    </xf>
    <xf numFmtId="0" fontId="10" fillId="3" borderId="28" xfId="0" applyFont="1" applyFill="1" applyBorder="1" applyAlignment="1">
      <alignment horizontal="left" vertical="center"/>
    </xf>
    <xf numFmtId="0" fontId="2" fillId="3" borderId="19" xfId="0" applyFont="1" applyFill="1" applyBorder="1" applyAlignment="1">
      <alignment horizontal="left" vertical="center"/>
    </xf>
    <xf numFmtId="0" fontId="10" fillId="3" borderId="19" xfId="0" applyFont="1" applyFill="1" applyBorder="1" applyAlignment="1">
      <alignment horizontal="left" vertical="center"/>
    </xf>
    <xf numFmtId="1" fontId="10" fillId="3" borderId="19" xfId="0" applyNumberFormat="1" applyFont="1" applyFill="1" applyBorder="1" applyAlignment="1">
      <alignment vertical="center"/>
    </xf>
    <xf numFmtId="0" fontId="17" fillId="5" borderId="29" xfId="0" applyFont="1" applyFill="1" applyBorder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4" fontId="17" fillId="0" borderId="23" xfId="0" applyNumberFormat="1" applyFont="1" applyBorder="1" applyAlignment="1">
      <alignment vertical="center"/>
    </xf>
    <xf numFmtId="0" fontId="2" fillId="5" borderId="7" xfId="0" applyFont="1" applyFill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2" fillId="3" borderId="30" xfId="0" applyFont="1" applyFill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5" borderId="3" xfId="0" applyFont="1" applyFill="1" applyBorder="1" applyAlignment="1">
      <alignment vertical="center"/>
    </xf>
    <xf numFmtId="14" fontId="7" fillId="0" borderId="33" xfId="0" applyNumberFormat="1" applyFont="1" applyBorder="1" applyAlignment="1">
      <alignment vertical="center"/>
    </xf>
    <xf numFmtId="14" fontId="7" fillId="0" borderId="34" xfId="0" applyNumberFormat="1" applyFont="1" applyBorder="1" applyAlignment="1">
      <alignment vertical="center"/>
    </xf>
    <xf numFmtId="3" fontId="9" fillId="4" borderId="28" xfId="0" applyNumberFormat="1" applyFont="1" applyFill="1" applyBorder="1" applyAlignment="1">
      <alignment horizontal="right" vertical="center" wrapText="1"/>
    </xf>
    <xf numFmtId="3" fontId="9" fillId="4" borderId="19" xfId="0" applyNumberFormat="1" applyFont="1" applyFill="1" applyBorder="1" applyAlignment="1">
      <alignment horizontal="right" vertical="center" wrapText="1"/>
    </xf>
    <xf numFmtId="3" fontId="9" fillId="4" borderId="24" xfId="0" applyNumberFormat="1" applyFont="1" applyFill="1" applyBorder="1" applyAlignment="1">
      <alignment horizontal="right" vertical="center" wrapText="1"/>
    </xf>
    <xf numFmtId="0" fontId="2" fillId="5" borderId="35" xfId="0" applyFont="1" applyFill="1" applyBorder="1" applyAlignment="1">
      <alignment vertical="center"/>
    </xf>
    <xf numFmtId="164" fontId="10" fillId="4" borderId="36" xfId="0" applyNumberFormat="1" applyFont="1" applyFill="1" applyBorder="1" applyAlignment="1">
      <alignment vertical="center"/>
    </xf>
    <xf numFmtId="4" fontId="17" fillId="0" borderId="37" xfId="0" applyNumberFormat="1" applyFont="1" applyBorder="1" applyAlignment="1">
      <alignment vertical="center"/>
    </xf>
    <xf numFmtId="4" fontId="17" fillId="0" borderId="36" xfId="0" applyNumberFormat="1" applyFont="1" applyBorder="1" applyAlignment="1">
      <alignment vertical="center"/>
    </xf>
    <xf numFmtId="1" fontId="10" fillId="3" borderId="18" xfId="0" applyNumberFormat="1" applyFont="1" applyFill="1" applyBorder="1" applyAlignment="1">
      <alignment vertical="center"/>
    </xf>
    <xf numFmtId="0" fontId="2" fillId="5" borderId="29" xfId="0" applyFont="1" applyFill="1" applyBorder="1" applyAlignment="1">
      <alignment vertical="center"/>
    </xf>
    <xf numFmtId="4" fontId="17" fillId="0" borderId="31" xfId="0" applyNumberFormat="1" applyFont="1" applyBorder="1" applyAlignment="1">
      <alignment vertical="center"/>
    </xf>
    <xf numFmtId="1" fontId="10" fillId="3" borderId="38" xfId="0" applyNumberFormat="1" applyFont="1" applyFill="1" applyBorder="1" applyAlignment="1">
      <alignment vertical="center"/>
    </xf>
    <xf numFmtId="164" fontId="10" fillId="4" borderId="32" xfId="0" applyNumberFormat="1" applyFont="1" applyFill="1" applyBorder="1" applyAlignment="1">
      <alignment vertical="center"/>
    </xf>
    <xf numFmtId="4" fontId="17" fillId="0" borderId="32" xfId="0" applyNumberFormat="1" applyFont="1" applyBorder="1" applyAlignment="1">
      <alignment vertical="center"/>
    </xf>
    <xf numFmtId="3" fontId="4" fillId="0" borderId="0" xfId="0" applyNumberFormat="1" applyFont="1" applyAlignment="1">
      <alignment horizontal="justify" vertical="center" wrapText="1"/>
    </xf>
    <xf numFmtId="3" fontId="8" fillId="4" borderId="39" xfId="0" applyNumberFormat="1" applyFont="1" applyFill="1" applyBorder="1" applyAlignment="1">
      <alignment vertical="center" wrapText="1"/>
    </xf>
    <xf numFmtId="3" fontId="8" fillId="4" borderId="30" xfId="0" applyNumberFormat="1" applyFont="1" applyFill="1" applyBorder="1" applyAlignment="1">
      <alignment vertical="center" wrapText="1"/>
    </xf>
    <xf numFmtId="3" fontId="8" fillId="4" borderId="40" xfId="0" applyNumberFormat="1" applyFont="1" applyFill="1" applyBorder="1" applyAlignment="1">
      <alignment vertical="center" wrapText="1"/>
    </xf>
    <xf numFmtId="3" fontId="19" fillId="4" borderId="40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left" vertical="center"/>
    </xf>
    <xf numFmtId="3" fontId="7" fillId="0" borderId="35" xfId="0" applyNumberFormat="1" applyFont="1" applyBorder="1" applyAlignment="1">
      <alignment horizontal="center" vertical="center"/>
    </xf>
    <xf numFmtId="3" fontId="7" fillId="0" borderId="41" xfId="0" applyNumberFormat="1" applyFont="1" applyBorder="1" applyAlignment="1">
      <alignment horizontal="center" vertical="center"/>
    </xf>
    <xf numFmtId="3" fontId="7" fillId="0" borderId="29" xfId="0" applyNumberFormat="1" applyFont="1" applyBorder="1" applyAlignment="1">
      <alignment horizontal="center" vertical="center"/>
    </xf>
    <xf numFmtId="0" fontId="2" fillId="5" borderId="35" xfId="0" applyFont="1" applyFill="1" applyBorder="1" applyAlignment="1">
      <alignment horizontal="left" vertical="center"/>
    </xf>
    <xf numFmtId="0" fontId="2" fillId="5" borderId="41" xfId="0" applyFont="1" applyFill="1" applyBorder="1" applyAlignment="1">
      <alignment horizontal="left" vertical="center"/>
    </xf>
    <xf numFmtId="0" fontId="2" fillId="5" borderId="4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0" fillId="4" borderId="26" xfId="0" applyFont="1" applyFill="1" applyBorder="1" applyAlignment="1">
      <alignment horizontal="left" vertical="center"/>
    </xf>
    <xf numFmtId="0" fontId="10" fillId="4" borderId="46" xfId="0" applyFont="1" applyFill="1" applyBorder="1" applyAlignment="1">
      <alignment horizontal="left" vertical="center"/>
    </xf>
    <xf numFmtId="0" fontId="2" fillId="4" borderId="39" xfId="0" applyFont="1" applyFill="1" applyBorder="1" applyAlignment="1">
      <alignment horizontal="left" vertical="center"/>
    </xf>
    <xf numFmtId="0" fontId="2" fillId="4" borderId="11" xfId="0" applyFont="1" applyFill="1" applyBorder="1" applyAlignment="1">
      <alignment horizontal="left" vertical="center"/>
    </xf>
    <xf numFmtId="0" fontId="10" fillId="4" borderId="18" xfId="0" applyFont="1" applyFill="1" applyBorder="1" applyAlignment="1">
      <alignment horizontal="left" vertical="center"/>
    </xf>
    <xf numFmtId="0" fontId="10" fillId="4" borderId="47" xfId="0" applyFont="1" applyFill="1" applyBorder="1" applyAlignment="1">
      <alignment horizontal="left" vertical="center"/>
    </xf>
    <xf numFmtId="0" fontId="2" fillId="4" borderId="30" xfId="0" applyFont="1" applyFill="1" applyBorder="1" applyAlignment="1">
      <alignment horizontal="left" vertical="center"/>
    </xf>
    <xf numFmtId="0" fontId="2" fillId="4" borderId="48" xfId="0" applyFont="1" applyFill="1" applyBorder="1" applyAlignment="1">
      <alignment horizontal="left" vertical="center"/>
    </xf>
    <xf numFmtId="0" fontId="4" fillId="0" borderId="0" xfId="0" applyFont="1" applyAlignment="1">
      <alignment horizontal="justify" vertical="center" wrapText="1"/>
    </xf>
    <xf numFmtId="0" fontId="10" fillId="4" borderId="35" xfId="0" applyFont="1" applyFill="1" applyBorder="1" applyAlignment="1">
      <alignment horizontal="left" vertical="center"/>
    </xf>
    <xf numFmtId="0" fontId="10" fillId="4" borderId="4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41" xfId="0" applyFont="1" applyFill="1" applyBorder="1" applyAlignment="1">
      <alignment horizontal="left" vertical="center"/>
    </xf>
    <xf numFmtId="0" fontId="6" fillId="5" borderId="35" xfId="0" applyFont="1" applyFill="1" applyBorder="1" applyAlignment="1">
      <alignment horizontal="left" vertical="center"/>
    </xf>
    <xf numFmtId="0" fontId="6" fillId="5" borderId="4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0" fillId="0" borderId="4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7" fillId="5" borderId="3" xfId="0" applyFont="1" applyFill="1" applyBorder="1" applyAlignment="1">
      <alignment horizontal="left" vertical="center" wrapText="1"/>
    </xf>
    <xf numFmtId="0" fontId="7" fillId="5" borderId="7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</cellXfs>
  <cellStyles count="3">
    <cellStyle name="Excel Built-in Normal" xfId="1"/>
    <cellStyle name="Excel Built-in Normal 1" xfId="2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2</xdr:row>
      <xdr:rowOff>28575</xdr:rowOff>
    </xdr:from>
    <xdr:to>
      <xdr:col>7</xdr:col>
      <xdr:colOff>152400</xdr:colOff>
      <xdr:row>27</xdr:row>
      <xdr:rowOff>19050</xdr:rowOff>
    </xdr:to>
    <xdr:pic>
      <xdr:nvPicPr>
        <xdr:cNvPr id="4875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361950"/>
          <a:ext cx="0" cy="511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2</xdr:row>
      <xdr:rowOff>209550</xdr:rowOff>
    </xdr:from>
    <xdr:to>
      <xdr:col>0</xdr:col>
      <xdr:colOff>38100</xdr:colOff>
      <xdr:row>27</xdr:row>
      <xdr:rowOff>0</xdr:rowOff>
    </xdr:to>
    <xdr:pic>
      <xdr:nvPicPr>
        <xdr:cNvPr id="4875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42925"/>
          <a:ext cx="0" cy="491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3</xdr:row>
      <xdr:rowOff>85725</xdr:rowOff>
    </xdr:to>
    <xdr:pic>
      <xdr:nvPicPr>
        <xdr:cNvPr id="4875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3375"/>
          <a:ext cx="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152400</xdr:colOff>
      <xdr:row>2</xdr:row>
      <xdr:rowOff>28575</xdr:rowOff>
    </xdr:from>
    <xdr:to>
      <xdr:col>7</xdr:col>
      <xdr:colOff>152400</xdr:colOff>
      <xdr:row>27</xdr:row>
      <xdr:rowOff>19050</xdr:rowOff>
    </xdr:to>
    <xdr:pic>
      <xdr:nvPicPr>
        <xdr:cNvPr id="4875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361950"/>
          <a:ext cx="0" cy="511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2</xdr:row>
      <xdr:rowOff>209550</xdr:rowOff>
    </xdr:from>
    <xdr:to>
      <xdr:col>0</xdr:col>
      <xdr:colOff>38100</xdr:colOff>
      <xdr:row>27</xdr:row>
      <xdr:rowOff>0</xdr:rowOff>
    </xdr:to>
    <xdr:pic>
      <xdr:nvPicPr>
        <xdr:cNvPr id="4875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42925"/>
          <a:ext cx="0" cy="491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152400</xdr:colOff>
      <xdr:row>2</xdr:row>
      <xdr:rowOff>28575</xdr:rowOff>
    </xdr:from>
    <xdr:to>
      <xdr:col>7</xdr:col>
      <xdr:colOff>152400</xdr:colOff>
      <xdr:row>27</xdr:row>
      <xdr:rowOff>19050</xdr:rowOff>
    </xdr:to>
    <xdr:pic>
      <xdr:nvPicPr>
        <xdr:cNvPr id="4876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361950"/>
          <a:ext cx="0" cy="511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2</xdr:row>
      <xdr:rowOff>209550</xdr:rowOff>
    </xdr:from>
    <xdr:to>
      <xdr:col>0</xdr:col>
      <xdr:colOff>38100</xdr:colOff>
      <xdr:row>27</xdr:row>
      <xdr:rowOff>0</xdr:rowOff>
    </xdr:to>
    <xdr:pic>
      <xdr:nvPicPr>
        <xdr:cNvPr id="4876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42925"/>
          <a:ext cx="0" cy="491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8"/>
  <sheetViews>
    <sheetView tabSelected="1" topLeftCell="A16" workbookViewId="0">
      <selection activeCell="L16" sqref="L16"/>
    </sheetView>
  </sheetViews>
  <sheetFormatPr defaultRowHeight="12.75" x14ac:dyDescent="0.2"/>
  <cols>
    <col min="1" max="1" width="2.7109375" style="8" customWidth="1"/>
    <col min="2" max="2" width="6.7109375" style="1" customWidth="1"/>
    <col min="3" max="3" width="6.140625" style="3" customWidth="1"/>
    <col min="4" max="4" width="34.42578125" style="3" customWidth="1"/>
    <col min="5" max="10" width="8.7109375" style="4" customWidth="1"/>
  </cols>
  <sheetData>
    <row r="2" spans="1:10" ht="13.5" thickBot="1" x14ac:dyDescent="0.25">
      <c r="A2" s="8" t="s">
        <v>30</v>
      </c>
    </row>
    <row r="3" spans="1:10" s="7" customFormat="1" ht="21.95" customHeight="1" thickBot="1" x14ac:dyDescent="0.25">
      <c r="A3" s="156" t="s">
        <v>17</v>
      </c>
      <c r="B3" s="157"/>
      <c r="C3" s="158" t="s">
        <v>23</v>
      </c>
      <c r="D3" s="159"/>
      <c r="E3" s="31" t="s">
        <v>83</v>
      </c>
      <c r="F3" s="15" t="s">
        <v>84</v>
      </c>
      <c r="G3" s="16" t="s">
        <v>68</v>
      </c>
      <c r="H3" s="16" t="s">
        <v>69</v>
      </c>
      <c r="I3" s="16" t="s">
        <v>85</v>
      </c>
      <c r="J3" s="17" t="s">
        <v>86</v>
      </c>
    </row>
    <row r="4" spans="1:10" ht="15" customHeight="1" x14ac:dyDescent="0.2">
      <c r="A4" s="12" t="s">
        <v>9</v>
      </c>
      <c r="B4" s="13" t="s">
        <v>31</v>
      </c>
      <c r="C4" s="14" t="s">
        <v>5</v>
      </c>
      <c r="D4" s="32" t="s">
        <v>26</v>
      </c>
      <c r="E4" s="70">
        <v>34043</v>
      </c>
      <c r="F4" s="41">
        <v>34189</v>
      </c>
      <c r="G4" s="60">
        <v>36000</v>
      </c>
      <c r="H4" s="60">
        <f t="shared" ref="H4:J5" si="0">SUM(G4*1.04)</f>
        <v>37440</v>
      </c>
      <c r="I4" s="60">
        <f t="shared" si="0"/>
        <v>38937.599999999999</v>
      </c>
      <c r="J4" s="47">
        <f t="shared" si="0"/>
        <v>40495.103999999999</v>
      </c>
    </row>
    <row r="5" spans="1:10" ht="15" customHeight="1" x14ac:dyDescent="0.2">
      <c r="A5" s="9" t="s">
        <v>10</v>
      </c>
      <c r="B5" s="5" t="s">
        <v>18</v>
      </c>
      <c r="C5" s="6" t="s">
        <v>6</v>
      </c>
      <c r="D5" s="33" t="s">
        <v>1</v>
      </c>
      <c r="E5" s="72">
        <v>18516</v>
      </c>
      <c r="F5" s="42">
        <v>18061</v>
      </c>
      <c r="G5" s="43">
        <v>20000</v>
      </c>
      <c r="H5" s="60">
        <f t="shared" si="0"/>
        <v>20800</v>
      </c>
      <c r="I5" s="60">
        <f t="shared" si="0"/>
        <v>21632</v>
      </c>
      <c r="J5" s="47">
        <f t="shared" si="0"/>
        <v>22497.280000000002</v>
      </c>
    </row>
    <row r="6" spans="1:10" ht="15" customHeight="1" x14ac:dyDescent="0.2">
      <c r="A6" s="9" t="s">
        <v>11</v>
      </c>
      <c r="B6" s="5" t="s">
        <v>19</v>
      </c>
      <c r="C6" s="6" t="s">
        <v>7</v>
      </c>
      <c r="D6" s="33" t="s">
        <v>2</v>
      </c>
      <c r="E6" s="72">
        <v>143</v>
      </c>
      <c r="F6" s="42">
        <v>200</v>
      </c>
      <c r="G6" s="43">
        <v>500</v>
      </c>
      <c r="H6" s="43">
        <v>500</v>
      </c>
      <c r="I6" s="43">
        <v>500</v>
      </c>
      <c r="J6" s="44">
        <v>500</v>
      </c>
    </row>
    <row r="7" spans="1:10" ht="15" customHeight="1" x14ac:dyDescent="0.2">
      <c r="A7" s="166" t="s">
        <v>12</v>
      </c>
      <c r="B7" s="168" t="s">
        <v>20</v>
      </c>
      <c r="C7" s="170" t="s">
        <v>8</v>
      </c>
      <c r="D7" s="33" t="s">
        <v>87</v>
      </c>
      <c r="E7" s="72">
        <v>5209</v>
      </c>
      <c r="F7" s="42">
        <v>2852</v>
      </c>
      <c r="G7" s="43">
        <v>5000</v>
      </c>
      <c r="H7" s="43">
        <v>5000</v>
      </c>
      <c r="I7" s="43">
        <v>5000</v>
      </c>
      <c r="J7" s="44">
        <v>5000</v>
      </c>
    </row>
    <row r="8" spans="1:10" ht="15" customHeight="1" thickBot="1" x14ac:dyDescent="0.25">
      <c r="A8" s="167"/>
      <c r="B8" s="169"/>
      <c r="C8" s="171"/>
      <c r="D8" s="34" t="s">
        <v>88</v>
      </c>
      <c r="E8" s="71">
        <v>0</v>
      </c>
      <c r="F8" s="55">
        <v>0</v>
      </c>
      <c r="G8" s="45">
        <v>0</v>
      </c>
      <c r="H8" s="45">
        <v>10000</v>
      </c>
      <c r="I8" s="45">
        <v>0</v>
      </c>
      <c r="J8" s="46">
        <v>0</v>
      </c>
    </row>
    <row r="9" spans="1:10" ht="15" customHeight="1" thickBot="1" x14ac:dyDescent="0.25">
      <c r="A9" s="18" t="s">
        <v>27</v>
      </c>
      <c r="B9" s="19" t="s">
        <v>28</v>
      </c>
      <c r="C9" s="160" t="s">
        <v>48</v>
      </c>
      <c r="D9" s="161"/>
      <c r="E9" s="35">
        <f t="shared" ref="E9:J9" si="1">SUM(E4:E8)</f>
        <v>57911</v>
      </c>
      <c r="F9" s="20">
        <f t="shared" si="1"/>
        <v>55302</v>
      </c>
      <c r="G9" s="20">
        <f t="shared" si="1"/>
        <v>61500</v>
      </c>
      <c r="H9" s="20">
        <f t="shared" si="1"/>
        <v>73740</v>
      </c>
      <c r="I9" s="74">
        <f t="shared" si="1"/>
        <v>66069.600000000006</v>
      </c>
      <c r="J9" s="21">
        <f t="shared" si="1"/>
        <v>68492.384000000005</v>
      </c>
    </row>
    <row r="10" spans="1:10" ht="5.0999999999999996" customHeight="1" thickBot="1" x14ac:dyDescent="0.25">
      <c r="A10" s="162"/>
      <c r="B10" s="162"/>
      <c r="C10" s="162"/>
      <c r="D10" s="162"/>
      <c r="E10" s="162"/>
      <c r="F10" s="162"/>
      <c r="G10" s="162"/>
      <c r="H10" s="162"/>
      <c r="I10" s="162"/>
      <c r="J10" s="162"/>
    </row>
    <row r="11" spans="1:10" ht="21.95" customHeight="1" thickBot="1" x14ac:dyDescent="0.25">
      <c r="A11" s="156" t="s">
        <v>17</v>
      </c>
      <c r="B11" s="157"/>
      <c r="C11" s="158" t="s">
        <v>24</v>
      </c>
      <c r="D11" s="159"/>
      <c r="E11" s="31" t="s">
        <v>83</v>
      </c>
      <c r="F11" s="15" t="s">
        <v>84</v>
      </c>
      <c r="G11" s="16" t="s">
        <v>68</v>
      </c>
      <c r="H11" s="16" t="s">
        <v>69</v>
      </c>
      <c r="I11" s="16" t="s">
        <v>85</v>
      </c>
      <c r="J11" s="17" t="s">
        <v>86</v>
      </c>
    </row>
    <row r="12" spans="1:10" ht="15" customHeight="1" x14ac:dyDescent="0.2">
      <c r="A12" s="12" t="s">
        <v>15</v>
      </c>
      <c r="B12" s="13" t="s">
        <v>32</v>
      </c>
      <c r="C12" s="14" t="s">
        <v>13</v>
      </c>
      <c r="D12" s="32" t="s">
        <v>3</v>
      </c>
      <c r="E12" s="70">
        <v>50955</v>
      </c>
      <c r="F12" s="41">
        <v>49661</v>
      </c>
      <c r="G12" s="60">
        <v>51000</v>
      </c>
      <c r="H12" s="60">
        <f>SUM(G12*1.04)</f>
        <v>53040</v>
      </c>
      <c r="I12" s="60">
        <f>SUM(H12*1.04)</f>
        <v>55161.599999999999</v>
      </c>
      <c r="J12" s="47">
        <f>SUM(I12*1.04)</f>
        <v>57368.063999999998</v>
      </c>
    </row>
    <row r="13" spans="1:10" ht="15" customHeight="1" thickBot="1" x14ac:dyDescent="0.25">
      <c r="A13" s="22" t="s">
        <v>16</v>
      </c>
      <c r="B13" s="23" t="s">
        <v>33</v>
      </c>
      <c r="C13" s="24" t="s">
        <v>14</v>
      </c>
      <c r="D13" s="34" t="s">
        <v>4</v>
      </c>
      <c r="E13" s="71">
        <v>5004</v>
      </c>
      <c r="F13" s="55">
        <v>9116</v>
      </c>
      <c r="G13" s="45">
        <v>8000</v>
      </c>
      <c r="H13" s="45">
        <v>18000</v>
      </c>
      <c r="I13" s="45">
        <v>14000</v>
      </c>
      <c r="J13" s="46">
        <v>8000</v>
      </c>
    </row>
    <row r="14" spans="1:10" ht="15" customHeight="1" thickBot="1" x14ac:dyDescent="0.25">
      <c r="A14" s="18" t="s">
        <v>29</v>
      </c>
      <c r="B14" s="19" t="s">
        <v>51</v>
      </c>
      <c r="C14" s="160" t="s">
        <v>47</v>
      </c>
      <c r="D14" s="161"/>
      <c r="E14" s="35">
        <f t="shared" ref="E14:J14" si="2">SUM(E12:E13)</f>
        <v>55959</v>
      </c>
      <c r="F14" s="20">
        <f t="shared" si="2"/>
        <v>58777</v>
      </c>
      <c r="G14" s="20">
        <f t="shared" si="2"/>
        <v>59000</v>
      </c>
      <c r="H14" s="20">
        <f t="shared" si="2"/>
        <v>71040</v>
      </c>
      <c r="I14" s="74">
        <f t="shared" si="2"/>
        <v>69161.600000000006</v>
      </c>
      <c r="J14" s="21">
        <f t="shared" si="2"/>
        <v>65368.063999999998</v>
      </c>
    </row>
    <row r="15" spans="1:10" ht="8.1" customHeight="1" thickBot="1" x14ac:dyDescent="0.25">
      <c r="A15" s="163"/>
      <c r="B15" s="163"/>
      <c r="C15" s="163"/>
      <c r="D15" s="163"/>
      <c r="E15" s="163"/>
      <c r="F15" s="163"/>
      <c r="G15" s="163"/>
      <c r="H15" s="163"/>
      <c r="I15" s="163"/>
      <c r="J15" s="163"/>
    </row>
    <row r="16" spans="1:10" ht="21.95" customHeight="1" thickBot="1" x14ac:dyDescent="0.25">
      <c r="A16" s="156" t="s">
        <v>17</v>
      </c>
      <c r="B16" s="157"/>
      <c r="C16" s="164" t="s">
        <v>41</v>
      </c>
      <c r="D16" s="165"/>
      <c r="E16" s="31" t="s">
        <v>83</v>
      </c>
      <c r="F16" s="15" t="s">
        <v>84</v>
      </c>
      <c r="G16" s="16" t="s">
        <v>68</v>
      </c>
      <c r="H16" s="16" t="s">
        <v>69</v>
      </c>
      <c r="I16" s="16" t="s">
        <v>85</v>
      </c>
      <c r="J16" s="17" t="s">
        <v>86</v>
      </c>
    </row>
    <row r="17" spans="1:10" ht="15" customHeight="1" thickBot="1" x14ac:dyDescent="0.25">
      <c r="A17" s="152" t="s">
        <v>52</v>
      </c>
      <c r="B17" s="153"/>
      <c r="C17" s="154" t="s">
        <v>36</v>
      </c>
      <c r="D17" s="155"/>
      <c r="E17" s="36">
        <f t="shared" ref="E17:J17" si="3">SUM(E9-E14)</f>
        <v>1952</v>
      </c>
      <c r="F17" s="78">
        <f t="shared" si="3"/>
        <v>-3475</v>
      </c>
      <c r="G17" s="10">
        <f t="shared" si="3"/>
        <v>2500</v>
      </c>
      <c r="H17" s="10">
        <f t="shared" si="3"/>
        <v>2700</v>
      </c>
      <c r="I17" s="78">
        <f t="shared" si="3"/>
        <v>-3092</v>
      </c>
      <c r="J17" s="11">
        <f t="shared" si="3"/>
        <v>3124.320000000007</v>
      </c>
    </row>
    <row r="18" spans="1:10" ht="5.0999999999999996" customHeight="1" thickBot="1" x14ac:dyDescent="0.25">
      <c r="A18" s="26"/>
      <c r="B18" s="25"/>
      <c r="C18" s="25"/>
      <c r="D18" s="25"/>
      <c r="E18" s="25"/>
      <c r="F18" s="25"/>
      <c r="G18" s="25"/>
      <c r="H18" s="25"/>
      <c r="I18" s="25"/>
      <c r="J18" s="25"/>
    </row>
    <row r="19" spans="1:10" ht="21.95" customHeight="1" thickBot="1" x14ac:dyDescent="0.25">
      <c r="A19" s="156" t="s">
        <v>17</v>
      </c>
      <c r="B19" s="157"/>
      <c r="C19" s="158" t="s">
        <v>37</v>
      </c>
      <c r="D19" s="159"/>
      <c r="E19" s="31" t="s">
        <v>83</v>
      </c>
      <c r="F19" s="15" t="s">
        <v>84</v>
      </c>
      <c r="G19" s="16" t="s">
        <v>68</v>
      </c>
      <c r="H19" s="16" t="s">
        <v>69</v>
      </c>
      <c r="I19" s="16" t="s">
        <v>85</v>
      </c>
      <c r="J19" s="17" t="s">
        <v>86</v>
      </c>
    </row>
    <row r="20" spans="1:10" ht="23.1" customHeight="1" x14ac:dyDescent="0.2">
      <c r="A20" s="9" t="s">
        <v>53</v>
      </c>
      <c r="B20" s="5" t="s">
        <v>35</v>
      </c>
      <c r="C20" s="6" t="s">
        <v>21</v>
      </c>
      <c r="D20" s="37" t="s">
        <v>54</v>
      </c>
      <c r="E20" s="65">
        <v>-666</v>
      </c>
      <c r="F20" s="54">
        <v>5000</v>
      </c>
      <c r="G20" s="58">
        <v>-963</v>
      </c>
      <c r="H20" s="58">
        <v>-1150</v>
      </c>
      <c r="I20" s="75">
        <v>4655</v>
      </c>
      <c r="J20" s="127">
        <v>-1635</v>
      </c>
    </row>
    <row r="21" spans="1:10" ht="23.1" customHeight="1" x14ac:dyDescent="0.2">
      <c r="A21" s="9" t="s">
        <v>55</v>
      </c>
      <c r="B21" s="5" t="s">
        <v>66</v>
      </c>
      <c r="C21" s="6" t="s">
        <v>21</v>
      </c>
      <c r="D21" s="37" t="s">
        <v>22</v>
      </c>
      <c r="E21" s="50">
        <v>295</v>
      </c>
      <c r="F21" s="51">
        <v>0</v>
      </c>
      <c r="G21" s="51">
        <v>0</v>
      </c>
      <c r="H21" s="51">
        <v>0</v>
      </c>
      <c r="I21" s="76">
        <v>0</v>
      </c>
      <c r="J21" s="52">
        <v>0</v>
      </c>
    </row>
    <row r="22" spans="1:10" ht="23.1" customHeight="1" x14ac:dyDescent="0.2">
      <c r="A22" s="9" t="s">
        <v>56</v>
      </c>
      <c r="B22" s="5" t="s">
        <v>25</v>
      </c>
      <c r="C22" s="6" t="s">
        <v>21</v>
      </c>
      <c r="D22" s="37" t="s">
        <v>50</v>
      </c>
      <c r="E22" s="69">
        <v>-1691</v>
      </c>
      <c r="F22" s="62">
        <v>-1525</v>
      </c>
      <c r="G22" s="62">
        <v>-1537</v>
      </c>
      <c r="H22" s="62">
        <v>-1550</v>
      </c>
      <c r="I22" s="62">
        <v>-1563</v>
      </c>
      <c r="J22" s="63">
        <v>-1489</v>
      </c>
    </row>
    <row r="23" spans="1:10" ht="23.1" customHeight="1" x14ac:dyDescent="0.2">
      <c r="A23" s="9" t="s">
        <v>57</v>
      </c>
      <c r="B23" s="5" t="s">
        <v>39</v>
      </c>
      <c r="C23" s="6" t="s">
        <v>21</v>
      </c>
      <c r="D23" s="37" t="s">
        <v>65</v>
      </c>
      <c r="E23" s="53">
        <v>110</v>
      </c>
      <c r="F23" s="67">
        <v>0</v>
      </c>
      <c r="G23" s="51">
        <v>0</v>
      </c>
      <c r="H23" s="51">
        <v>0</v>
      </c>
      <c r="I23" s="76">
        <v>0</v>
      </c>
      <c r="J23" s="52">
        <v>0</v>
      </c>
    </row>
    <row r="24" spans="1:10" ht="15" customHeight="1" x14ac:dyDescent="0.2">
      <c r="A24" s="9" t="s">
        <v>58</v>
      </c>
      <c r="B24" s="5" t="s">
        <v>40</v>
      </c>
      <c r="C24" s="6" t="s">
        <v>21</v>
      </c>
      <c r="D24" s="37" t="s">
        <v>62</v>
      </c>
      <c r="E24" s="50" t="s">
        <v>0</v>
      </c>
      <c r="F24" s="51" t="s">
        <v>0</v>
      </c>
      <c r="G24" s="51" t="s">
        <v>0</v>
      </c>
      <c r="H24" s="51" t="s">
        <v>0</v>
      </c>
      <c r="I24" s="51" t="s">
        <v>0</v>
      </c>
      <c r="J24" s="52" t="s">
        <v>0</v>
      </c>
    </row>
    <row r="25" spans="1:10" ht="15" customHeight="1" x14ac:dyDescent="0.2">
      <c r="A25" s="9" t="s">
        <v>59</v>
      </c>
      <c r="B25" s="5" t="s">
        <v>40</v>
      </c>
      <c r="C25" s="6" t="s">
        <v>21</v>
      </c>
      <c r="D25" s="37" t="s">
        <v>34</v>
      </c>
      <c r="E25" s="59" t="s">
        <v>0</v>
      </c>
      <c r="F25" s="61" t="s">
        <v>0</v>
      </c>
      <c r="G25" s="61" t="s">
        <v>0</v>
      </c>
      <c r="H25" s="61" t="s">
        <v>0</v>
      </c>
      <c r="I25" s="61" t="s">
        <v>0</v>
      </c>
      <c r="J25" s="64" t="s">
        <v>0</v>
      </c>
    </row>
    <row r="26" spans="1:10" ht="15" customHeight="1" thickBot="1" x14ac:dyDescent="0.25">
      <c r="A26" s="27" t="s">
        <v>63</v>
      </c>
      <c r="B26" s="28" t="s">
        <v>40</v>
      </c>
      <c r="C26" s="29" t="s">
        <v>21</v>
      </c>
      <c r="D26" s="38" t="s">
        <v>60</v>
      </c>
      <c r="E26" s="110" t="s">
        <v>0</v>
      </c>
      <c r="F26" s="111" t="s">
        <v>0</v>
      </c>
      <c r="G26" s="111" t="s">
        <v>0</v>
      </c>
      <c r="H26" s="111" t="s">
        <v>0</v>
      </c>
      <c r="I26" s="111" t="s">
        <v>0</v>
      </c>
      <c r="J26" s="112" t="s">
        <v>0</v>
      </c>
    </row>
    <row r="27" spans="1:10" ht="15" customHeight="1" thickBot="1" x14ac:dyDescent="0.25">
      <c r="A27" s="18" t="s">
        <v>38</v>
      </c>
      <c r="B27" s="19" t="s">
        <v>64</v>
      </c>
      <c r="C27" s="160" t="s">
        <v>61</v>
      </c>
      <c r="D27" s="161"/>
      <c r="E27" s="35">
        <f t="shared" ref="E27:J27" si="4">SUM(E20:E26)</f>
        <v>-1952</v>
      </c>
      <c r="F27" s="20">
        <f t="shared" si="4"/>
        <v>3475</v>
      </c>
      <c r="G27" s="20">
        <f t="shared" si="4"/>
        <v>-2500</v>
      </c>
      <c r="H27" s="20">
        <f t="shared" si="4"/>
        <v>-2700</v>
      </c>
      <c r="I27" s="20">
        <f t="shared" si="4"/>
        <v>3092</v>
      </c>
      <c r="J27" s="21">
        <f t="shared" si="4"/>
        <v>-3124</v>
      </c>
    </row>
    <row r="28" spans="1:10" ht="5.0999999999999996" customHeight="1" thickBot="1" x14ac:dyDescent="0.25"/>
    <row r="29" spans="1:10" ht="21.95" customHeight="1" thickBot="1" x14ac:dyDescent="0.25">
      <c r="A29" s="156" t="s">
        <v>17</v>
      </c>
      <c r="B29" s="157"/>
      <c r="C29" s="158" t="s">
        <v>42</v>
      </c>
      <c r="D29" s="159"/>
      <c r="E29" s="31" t="s">
        <v>83</v>
      </c>
      <c r="F29" s="15" t="s">
        <v>84</v>
      </c>
      <c r="G29" s="16" t="s">
        <v>68</v>
      </c>
      <c r="H29" s="16" t="s">
        <v>69</v>
      </c>
      <c r="I29" s="16" t="s">
        <v>85</v>
      </c>
      <c r="J29" s="17" t="s">
        <v>86</v>
      </c>
    </row>
    <row r="30" spans="1:10" ht="15" customHeight="1" x14ac:dyDescent="0.2">
      <c r="A30" s="143" t="s">
        <v>45</v>
      </c>
      <c r="B30" s="144"/>
      <c r="C30" s="145" t="s">
        <v>43</v>
      </c>
      <c r="D30" s="146"/>
      <c r="E30" s="73">
        <f>SUM(E9+E21+E23)</f>
        <v>58316</v>
      </c>
      <c r="F30" s="124">
        <f>SUM(F9+F20)</f>
        <v>60302</v>
      </c>
      <c r="G30" s="66">
        <f>SUM(G9+G21+G23)</f>
        <v>61500</v>
      </c>
      <c r="H30" s="66">
        <f>SUM(H9+H21+H23)</f>
        <v>73740</v>
      </c>
      <c r="I30" s="124">
        <f>SUM(I9+I20)</f>
        <v>70724.600000000006</v>
      </c>
      <c r="J30" s="126">
        <f>SUM(J9+J21+J23)</f>
        <v>68492.384000000005</v>
      </c>
    </row>
    <row r="31" spans="1:10" ht="15" customHeight="1" thickBot="1" x14ac:dyDescent="0.25">
      <c r="A31" s="147" t="s">
        <v>46</v>
      </c>
      <c r="B31" s="148"/>
      <c r="C31" s="149" t="s">
        <v>44</v>
      </c>
      <c r="D31" s="150"/>
      <c r="E31" s="39">
        <f>SUM(E14-E20-E22)</f>
        <v>58316</v>
      </c>
      <c r="F31" s="125">
        <f>SUM(F14-F22)</f>
        <v>60302</v>
      </c>
      <c r="G31" s="40">
        <f>SUM(G14-G20-G22)</f>
        <v>61500</v>
      </c>
      <c r="H31" s="40">
        <f>SUM(H14-H20-H22)</f>
        <v>73740</v>
      </c>
      <c r="I31" s="125">
        <f>SUM(I14-I22)</f>
        <v>70724.600000000006</v>
      </c>
      <c r="J31" s="56">
        <f>SUM(J14-J20-J22)</f>
        <v>68492.063999999998</v>
      </c>
    </row>
    <row r="32" spans="1:10" ht="13.5" thickBot="1" x14ac:dyDescent="0.25">
      <c r="E32" s="68">
        <f t="shared" ref="E32:J32" si="5">SUM(E30-E31)</f>
        <v>0</v>
      </c>
      <c r="F32" s="30">
        <f t="shared" si="5"/>
        <v>0</v>
      </c>
      <c r="G32" s="30">
        <f t="shared" si="5"/>
        <v>0</v>
      </c>
      <c r="H32" s="30">
        <f t="shared" si="5"/>
        <v>0</v>
      </c>
      <c r="I32" s="30">
        <f t="shared" si="5"/>
        <v>0</v>
      </c>
      <c r="J32" s="57">
        <f t="shared" si="5"/>
        <v>0.32000000000698492</v>
      </c>
    </row>
    <row r="33" spans="1:10" ht="6.95" customHeight="1" x14ac:dyDescent="0.2"/>
    <row r="34" spans="1:10" s="82" customFormat="1" ht="39" customHeight="1" x14ac:dyDescent="0.2">
      <c r="A34" s="151" t="s">
        <v>70</v>
      </c>
      <c r="B34" s="151"/>
      <c r="C34" s="151"/>
      <c r="D34" s="151"/>
      <c r="E34" s="151"/>
      <c r="F34" s="151"/>
      <c r="G34" s="151"/>
      <c r="H34" s="151"/>
      <c r="I34" s="151"/>
      <c r="J34" s="151"/>
    </row>
    <row r="35" spans="1:10" s="80" customFormat="1" ht="9.9499999999999993" customHeight="1" x14ac:dyDescent="0.2">
      <c r="A35" s="79"/>
      <c r="B35" s="79"/>
      <c r="C35" s="79"/>
      <c r="D35" s="79"/>
      <c r="E35" s="123"/>
      <c r="F35" s="79"/>
      <c r="G35" s="79"/>
      <c r="H35" s="79"/>
      <c r="I35" s="79"/>
      <c r="J35" s="79"/>
    </row>
    <row r="36" spans="1:10" s="81" customFormat="1" ht="27.75" customHeight="1" x14ac:dyDescent="0.2">
      <c r="A36" s="142" t="s">
        <v>74</v>
      </c>
      <c r="B36" s="142"/>
      <c r="C36" s="142"/>
      <c r="D36" s="142"/>
      <c r="E36" s="142"/>
      <c r="F36" s="142"/>
      <c r="G36" s="142"/>
      <c r="H36" s="142"/>
      <c r="I36" s="142"/>
      <c r="J36" s="142"/>
    </row>
    <row r="37" spans="1:10" s="81" customFormat="1" ht="9.9499999999999993" customHeight="1" x14ac:dyDescent="0.2">
      <c r="A37" s="83"/>
      <c r="B37" s="83"/>
      <c r="C37" s="83"/>
      <c r="D37" s="83"/>
      <c r="E37" s="83"/>
      <c r="F37" s="83"/>
      <c r="G37" s="83"/>
      <c r="H37" s="83"/>
      <c r="I37" s="83"/>
      <c r="J37" s="83"/>
    </row>
    <row r="38" spans="1:10" s="2" customFormat="1" ht="27" customHeight="1" x14ac:dyDescent="0.2">
      <c r="A38" s="142" t="s">
        <v>91</v>
      </c>
      <c r="B38" s="142"/>
      <c r="C38" s="142"/>
      <c r="D38" s="142"/>
      <c r="E38" s="142"/>
      <c r="F38" s="142"/>
      <c r="G38" s="142"/>
      <c r="H38" s="142"/>
      <c r="I38" s="142"/>
      <c r="J38" s="142"/>
    </row>
    <row r="39" spans="1:10" s="81" customFormat="1" ht="5.0999999999999996" customHeight="1" x14ac:dyDescent="0.2">
      <c r="A39" s="77"/>
      <c r="B39" s="77"/>
      <c r="C39" s="77"/>
      <c r="D39" s="77"/>
      <c r="E39" s="77"/>
      <c r="F39" s="77"/>
      <c r="G39" s="77"/>
      <c r="H39" s="77"/>
      <c r="I39" s="77"/>
      <c r="J39" s="77"/>
    </row>
    <row r="44" spans="1:10" ht="13.5" thickBot="1" x14ac:dyDescent="0.25"/>
    <row r="45" spans="1:10" ht="13.5" thickBot="1" x14ac:dyDescent="0.25">
      <c r="E45" s="129" t="s">
        <v>80</v>
      </c>
      <c r="F45" s="130"/>
      <c r="G45" s="130"/>
      <c r="H45" s="130"/>
      <c r="I45" s="130"/>
      <c r="J45" s="131"/>
    </row>
    <row r="46" spans="1:10" ht="13.5" thickBot="1" x14ac:dyDescent="0.25">
      <c r="A46" s="132" t="s">
        <v>81</v>
      </c>
      <c r="B46" s="133"/>
      <c r="C46" s="134"/>
      <c r="D46" s="100" t="s">
        <v>79</v>
      </c>
      <c r="E46" s="113">
        <v>2019</v>
      </c>
      <c r="F46" s="107">
        <v>2020</v>
      </c>
      <c r="G46" s="107">
        <v>2021</v>
      </c>
      <c r="H46" s="107">
        <v>2022</v>
      </c>
      <c r="I46" s="118">
        <v>2023</v>
      </c>
      <c r="J46" s="96" t="s">
        <v>78</v>
      </c>
    </row>
    <row r="47" spans="1:10" x14ac:dyDescent="0.2">
      <c r="A47" s="135" t="s">
        <v>76</v>
      </c>
      <c r="B47" s="136"/>
      <c r="C47" s="136"/>
      <c r="D47" s="101" t="s">
        <v>82</v>
      </c>
      <c r="E47" s="114">
        <v>365380.99</v>
      </c>
      <c r="F47" s="89">
        <v>372593.66</v>
      </c>
      <c r="G47" s="89">
        <v>380256.7</v>
      </c>
      <c r="H47" s="89">
        <v>387921.71</v>
      </c>
      <c r="I47" s="121">
        <v>395741.22</v>
      </c>
      <c r="J47" s="108">
        <v>46387</v>
      </c>
    </row>
    <row r="48" spans="1:10" x14ac:dyDescent="0.2">
      <c r="A48" s="137" t="s">
        <v>77</v>
      </c>
      <c r="B48" s="138"/>
      <c r="C48" s="139"/>
      <c r="D48" s="101" t="s">
        <v>82</v>
      </c>
      <c r="E48" s="114">
        <v>349200</v>
      </c>
      <c r="F48" s="89">
        <v>349200</v>
      </c>
      <c r="G48" s="89">
        <v>349200</v>
      </c>
      <c r="H48" s="89">
        <v>349200</v>
      </c>
      <c r="I48" s="121">
        <v>349200</v>
      </c>
      <c r="J48" s="108">
        <v>46527</v>
      </c>
    </row>
    <row r="49" spans="1:10" x14ac:dyDescent="0.2">
      <c r="A49" s="87" t="s">
        <v>75</v>
      </c>
      <c r="B49" s="88"/>
      <c r="C49" s="88"/>
      <c r="D49" s="101" t="s">
        <v>82</v>
      </c>
      <c r="E49" s="114">
        <v>744000</v>
      </c>
      <c r="F49" s="89">
        <v>744000</v>
      </c>
      <c r="G49" s="89">
        <v>744000</v>
      </c>
      <c r="H49" s="89">
        <v>744000</v>
      </c>
      <c r="I49" s="121">
        <v>744000</v>
      </c>
      <c r="J49" s="108">
        <v>46376</v>
      </c>
    </row>
    <row r="50" spans="1:10" ht="13.5" thickBot="1" x14ac:dyDescent="0.25">
      <c r="A50" s="97" t="s">
        <v>89</v>
      </c>
      <c r="B50" s="98"/>
      <c r="C50" s="98"/>
      <c r="D50" s="102" t="s">
        <v>90</v>
      </c>
      <c r="E50" s="114">
        <v>66055.179999999993</v>
      </c>
      <c r="F50" s="89">
        <v>71000.3</v>
      </c>
      <c r="G50" s="89">
        <v>76315.63</v>
      </c>
      <c r="H50" s="89">
        <v>82028.89</v>
      </c>
      <c r="I50" s="121">
        <v>0</v>
      </c>
      <c r="J50" s="109">
        <v>44905</v>
      </c>
    </row>
    <row r="51" spans="1:10" x14ac:dyDescent="0.2">
      <c r="A51" s="140" t="s">
        <v>71</v>
      </c>
      <c r="B51" s="141"/>
      <c r="C51" s="141"/>
      <c r="D51" s="105"/>
      <c r="E51" s="115">
        <f>SUM(E47:E50)</f>
        <v>1524636.17</v>
      </c>
      <c r="F51" s="99">
        <f>SUM(F47:F50)</f>
        <v>1536793.96</v>
      </c>
      <c r="G51" s="99">
        <f>SUM(G47:G50)</f>
        <v>1549772.33</v>
      </c>
      <c r="H51" s="99">
        <f>SUM(H47:H50)</f>
        <v>1563150.5999999999</v>
      </c>
      <c r="I51" s="119">
        <f>SUM(I47:I50)</f>
        <v>1488941.22</v>
      </c>
      <c r="J51" s="85"/>
    </row>
    <row r="52" spans="1:10" x14ac:dyDescent="0.2">
      <c r="A52" s="86" t="s">
        <v>72</v>
      </c>
      <c r="B52" s="90"/>
      <c r="C52" s="104"/>
      <c r="D52" s="106"/>
      <c r="E52" s="116">
        <v>1524600</v>
      </c>
      <c r="F52" s="91">
        <v>1536800</v>
      </c>
      <c r="G52" s="91">
        <v>1549800</v>
      </c>
      <c r="H52" s="91">
        <v>1563200</v>
      </c>
      <c r="I52" s="122">
        <v>1488900</v>
      </c>
      <c r="J52" s="84"/>
    </row>
    <row r="53" spans="1:10" ht="13.5" thickBot="1" x14ac:dyDescent="0.25">
      <c r="A53" s="92" t="s">
        <v>73</v>
      </c>
      <c r="B53" s="93"/>
      <c r="C53" s="94"/>
      <c r="D53" s="103"/>
      <c r="E53" s="117">
        <f>SUM(E52/1000)</f>
        <v>1524.6</v>
      </c>
      <c r="F53" s="95">
        <f>SUM(F52/1000)</f>
        <v>1536.8</v>
      </c>
      <c r="G53" s="95">
        <f>SUM(G52/1000)</f>
        <v>1549.8</v>
      </c>
      <c r="H53" s="95">
        <f>SUM(H52/1000)</f>
        <v>1563.2</v>
      </c>
      <c r="I53" s="120">
        <f>SUM(I52/1000)</f>
        <v>1488.9</v>
      </c>
      <c r="J53" s="84"/>
    </row>
    <row r="57" spans="1:10" s="49" customFormat="1" ht="15.75" x14ac:dyDescent="0.2">
      <c r="A57" s="128" t="s">
        <v>67</v>
      </c>
      <c r="B57" s="128"/>
      <c r="C57" s="128"/>
      <c r="D57" s="128"/>
      <c r="E57" s="48"/>
      <c r="F57" s="48"/>
      <c r="G57" s="48"/>
      <c r="H57" s="48"/>
      <c r="I57" s="48"/>
      <c r="J57" s="48"/>
    </row>
    <row r="58" spans="1:10" s="49" customFormat="1" ht="15.75" x14ac:dyDescent="0.2">
      <c r="A58" s="128" t="s">
        <v>49</v>
      </c>
      <c r="B58" s="128"/>
      <c r="C58" s="128"/>
      <c r="D58" s="128"/>
      <c r="E58" s="48"/>
      <c r="F58" s="48"/>
      <c r="G58" s="48"/>
      <c r="H58" s="48"/>
      <c r="I58" s="48"/>
      <c r="J58" s="48"/>
    </row>
  </sheetData>
  <mergeCells count="34">
    <mergeCell ref="C9:D9"/>
    <mergeCell ref="A3:B3"/>
    <mergeCell ref="C3:D3"/>
    <mergeCell ref="A7:A8"/>
    <mergeCell ref="B7:B8"/>
    <mergeCell ref="C7:C8"/>
    <mergeCell ref="A29:B29"/>
    <mergeCell ref="C29:D29"/>
    <mergeCell ref="A10:J10"/>
    <mergeCell ref="A11:B11"/>
    <mergeCell ref="C11:D11"/>
    <mergeCell ref="C14:D14"/>
    <mergeCell ref="A15:J15"/>
    <mergeCell ref="A16:B16"/>
    <mergeCell ref="C16:D16"/>
    <mergeCell ref="A17:B17"/>
    <mergeCell ref="C17:D17"/>
    <mergeCell ref="A19:B19"/>
    <mergeCell ref="C19:D19"/>
    <mergeCell ref="C27:D27"/>
    <mergeCell ref="A38:J38"/>
    <mergeCell ref="A30:B30"/>
    <mergeCell ref="C30:D30"/>
    <mergeCell ref="A31:B31"/>
    <mergeCell ref="C31:D31"/>
    <mergeCell ref="A34:J34"/>
    <mergeCell ref="A36:J36"/>
    <mergeCell ref="A58:D58"/>
    <mergeCell ref="E45:J45"/>
    <mergeCell ref="A46:C46"/>
    <mergeCell ref="A47:C47"/>
    <mergeCell ref="A48:C48"/>
    <mergeCell ref="A51:C51"/>
    <mergeCell ref="A57:D57"/>
  </mergeCells>
  <pageMargins left="0.19685039370078741" right="0" top="0.98425196850393704" bottom="0.98425196850393704" header="0.51181102362204722" footer="0.51181102362204722"/>
  <pageSetup orientation="portrait" r:id="rId1"/>
  <headerFooter alignWithMargins="0">
    <oddHeader xml:space="preserve">&amp;L&amp;"Arial,Tučné"&amp;12MĚSTO Štíty&amp;10
IČO : 00303453
DIČ : CZ00303453&amp;C&amp;"Times New Roman,Tučné"&amp;16Střednědobý výhled rozpočtu MĚSTA Štíty 
na období 2020 - 2023&amp;RSCHVÁLENO
</oddHeader>
    <oddFooter>&amp;L&amp;"Times New Roman,Obyčejné"Vyvěšeno od 22.11.2019 do ……………
Schváleno na veřejném zasedání zastupitelstva MĚSTA Štíty dne …………….
&amp;C&amp;A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Středněd.výhled rozp.2020-2023</vt:lpstr>
      <vt:lpstr>'Středněd.výhled rozp.2020-2023'!Názvy_tisku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Pavla</dc:creator>
  <cp:lastModifiedBy>intel</cp:lastModifiedBy>
  <cp:lastPrinted>2019-12-16T13:57:05Z</cp:lastPrinted>
  <dcterms:created xsi:type="dcterms:W3CDTF">2007-12-08T14:41:17Z</dcterms:created>
  <dcterms:modified xsi:type="dcterms:W3CDTF">2024-01-11T11:34:51Z</dcterms:modified>
</cp:coreProperties>
</file>