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6380" windowHeight="8010" tabRatio="602" activeTab="1"/>
  </bookViews>
  <sheets>
    <sheet name="ROZPOČTOVÉ OPATŘENÍ č. 4 " sheetId="22" r:id="rId1"/>
    <sheet name="Přehled o stavu rozpočtu 2017" sheetId="18" r:id="rId2"/>
    <sheet name="Dotace 2017 - přehled" sheetId="16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25" i="18" l="1"/>
  <c r="L29" i="22"/>
  <c r="L24" i="22"/>
  <c r="M29" i="22"/>
  <c r="M24" i="22"/>
  <c r="M56" i="22"/>
  <c r="E21" i="18"/>
  <c r="D36" i="18"/>
  <c r="E36" i="18"/>
  <c r="E10" i="18"/>
  <c r="E14" i="18"/>
  <c r="M47" i="16"/>
  <c r="L56" i="22"/>
  <c r="M17" i="22"/>
  <c r="L17" i="22"/>
  <c r="M11" i="22"/>
  <c r="L11" i="22"/>
  <c r="N48" i="16"/>
  <c r="L48" i="16"/>
  <c r="K48" i="16"/>
  <c r="M45" i="16"/>
  <c r="M46" i="16"/>
  <c r="M44" i="16"/>
  <c r="M43" i="16"/>
  <c r="D40" i="18"/>
  <c r="M39" i="16"/>
  <c r="M40" i="16"/>
  <c r="M48" i="16"/>
  <c r="E42" i="18"/>
  <c r="C36" i="18"/>
  <c r="C35" i="18"/>
  <c r="D41" i="18"/>
  <c r="D47" i="18"/>
  <c r="D43" i="18"/>
  <c r="E29" i="18"/>
  <c r="C41" i="18"/>
  <c r="C47" i="18"/>
  <c r="E28" i="18"/>
  <c r="E31" i="18"/>
  <c r="C37" i="18"/>
  <c r="N19" i="16"/>
  <c r="L19" i="16"/>
  <c r="K19" i="16"/>
  <c r="J20" i="16"/>
  <c r="J19" i="16"/>
  <c r="J48" i="16"/>
  <c r="M42" i="16"/>
  <c r="M41" i="16"/>
  <c r="M38" i="16"/>
  <c r="M18" i="16"/>
  <c r="M17" i="16"/>
  <c r="M16" i="16"/>
  <c r="M14" i="16"/>
  <c r="M8" i="16"/>
  <c r="L8" i="16"/>
  <c r="K8" i="16"/>
  <c r="M15" i="16"/>
  <c r="M19" i="16"/>
  <c r="J49" i="16"/>
  <c r="E41" i="18"/>
  <c r="E47" i="18"/>
  <c r="D35" i="18"/>
  <c r="C40" i="18"/>
  <c r="D37" i="18"/>
  <c r="E35" i="18"/>
  <c r="E37" i="18"/>
  <c r="D46" i="18"/>
  <c r="D48" i="18"/>
  <c r="C46" i="18"/>
  <c r="C48" i="18"/>
  <c r="E40" i="18"/>
  <c r="C43" i="18"/>
  <c r="E43" i="18"/>
  <c r="E46" i="18"/>
  <c r="E48" i="18"/>
</calcChain>
</file>

<file path=xl/sharedStrings.xml><?xml version="1.0" encoding="utf-8"?>
<sst xmlns="http://schemas.openxmlformats.org/spreadsheetml/2006/main" count="503" uniqueCount="184">
  <si>
    <t>a)</t>
  </si>
  <si>
    <t>Přijaté transfery – dotace, které byly součástí schváleného rozpočtu  :</t>
  </si>
  <si>
    <t>UZ</t>
  </si>
  <si>
    <t>Položka</t>
  </si>
  <si>
    <t>Text</t>
  </si>
  <si>
    <t>Rozpočet schválený</t>
  </si>
  <si>
    <t>Rozpočet upravený</t>
  </si>
  <si>
    <t>-</t>
  </si>
  <si>
    <t>Neinvestiční přijaté transfery ze SR v rámci souhrn.dot.vztahu – na výkon státní správy a školství</t>
  </si>
  <si>
    <t>CELKEM</t>
  </si>
  <si>
    <t>b)</t>
  </si>
  <si>
    <t xml:space="preserve">Rekapitulace dotačních - účelových prostředků : </t>
  </si>
  <si>
    <t>ID = INVESTIČNÍ DOTACE / ND = NEINVESTIČNÍ DOTACE</t>
  </si>
  <si>
    <t>PŘÍJMY - DOTACE</t>
  </si>
  <si>
    <t>VÝDAJE DOTACE</t>
  </si>
  <si>
    <t>Rozpočtové opatření</t>
  </si>
  <si>
    <t>ID / ND</t>
  </si>
  <si>
    <t>ÚČELOVÝ ZNAK</t>
  </si>
  <si>
    <t>POSKYTOVATEL - účel dotace</t>
  </si>
  <si>
    <t xml:space="preserve">ROZPOČET PŘÍJMY </t>
  </si>
  <si>
    <t>ROZPOČET VÝDAJE</t>
  </si>
  <si>
    <t>POHLEDÁVKA</t>
  </si>
  <si>
    <t>ND</t>
  </si>
  <si>
    <t>ÚZ</t>
  </si>
  <si>
    <t>Celkem</t>
  </si>
  <si>
    <t>I.</t>
  </si>
  <si>
    <t>II.</t>
  </si>
  <si>
    <t>III.</t>
  </si>
  <si>
    <t>IV.</t>
  </si>
  <si>
    <t>Celkem </t>
  </si>
  <si>
    <t>Zpracovala : Pavlína Minářová</t>
  </si>
  <si>
    <t>RS</t>
  </si>
  <si>
    <t>rozdíl (R-skutečnost)</t>
  </si>
  <si>
    <t>účet 346</t>
  </si>
  <si>
    <r>
      <t xml:space="preserve">NÁROK </t>
    </r>
    <r>
      <rPr>
        <b/>
        <i/>
        <sz val="5"/>
        <color indexed="8"/>
        <rFont val="Arial"/>
        <family val="2"/>
        <charset val="238"/>
      </rPr>
      <t>(minulých let)</t>
    </r>
  </si>
  <si>
    <t>ODPA</t>
  </si>
  <si>
    <t>POL</t>
  </si>
  <si>
    <t>MD</t>
  </si>
  <si>
    <t>D</t>
  </si>
  <si>
    <t>Popis</t>
  </si>
  <si>
    <t>000000</t>
  </si>
  <si>
    <t>4116</t>
  </si>
  <si>
    <t>003745</t>
  </si>
  <si>
    <t>5011</t>
  </si>
  <si>
    <t>VPP - platy zaměstnanců v pracovním poměru</t>
  </si>
  <si>
    <t>5031</t>
  </si>
  <si>
    <t>5032</t>
  </si>
  <si>
    <t>VPP - povinné pojistné na veřejné zdravotní pojištění</t>
  </si>
  <si>
    <t>5139</t>
  </si>
  <si>
    <t>5909</t>
  </si>
  <si>
    <t>5156</t>
  </si>
  <si>
    <t>NS</t>
  </si>
  <si>
    <t>UCS</t>
  </si>
  <si>
    <t>UUS</t>
  </si>
  <si>
    <t>SU</t>
  </si>
  <si>
    <t>AU</t>
  </si>
  <si>
    <t>ZJ</t>
  </si>
  <si>
    <t>ORJ</t>
  </si>
  <si>
    <t>ORG</t>
  </si>
  <si>
    <t>231</t>
  </si>
  <si>
    <t>0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</si>
  <si>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</si>
  <si>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6409-5909 lze použít na pokrytí neinvestičních výdajů libovolného § RS</t>
  </si>
  <si>
    <t>6909</t>
  </si>
  <si>
    <t>6409-6909 lze použít na pokrytí investičních výdajů libovolného § RS</t>
  </si>
  <si>
    <t>006409</t>
  </si>
  <si>
    <t>003314</t>
  </si>
  <si>
    <t>003612</t>
  </si>
  <si>
    <t>Celkový přehled - TRANSFERY - DOTACE  2017</t>
  </si>
  <si>
    <t>Skutečný příjem 2017</t>
  </si>
  <si>
    <r>
      <t xml:space="preserve">EU - Úřad práce - "VPP" - 82,38% z dotace 192.806,- Kč - </t>
    </r>
    <r>
      <rPr>
        <b/>
        <i/>
        <sz val="6"/>
        <color indexed="8"/>
        <rFont val="Arial"/>
        <family val="2"/>
        <charset val="238"/>
      </rPr>
      <t>pohledávka 2016</t>
    </r>
  </si>
  <si>
    <r>
      <t xml:space="preserve">SR - Úřad práce - "VPP" - 17,62% z dotace 192.806,- Kč - </t>
    </r>
    <r>
      <rPr>
        <b/>
        <i/>
        <sz val="6"/>
        <color indexed="8"/>
        <rFont val="Arial"/>
        <family val="2"/>
        <charset val="238"/>
      </rPr>
      <t>pohledávka 2016</t>
    </r>
  </si>
  <si>
    <t>NÁROK 2017</t>
  </si>
  <si>
    <t>Skutečnost 4/2017</t>
  </si>
  <si>
    <t>Přijaté transfery – dotace přijaté v průběhu roku 2017 – rozpočtovány na základě rozpočtových opatření :</t>
  </si>
  <si>
    <t>EU - Úřad práce - "VPP" - 82,38% z dotace 139.884,- Kč - rok 2017</t>
  </si>
  <si>
    <t>SR - Úřad práce - "VPP" - 17,62% z dotace 139.884,- Kč - rok 2017</t>
  </si>
  <si>
    <t>P.č.</t>
  </si>
  <si>
    <t>MV ČR prostřednictvím Ol.kraje - "JSDH Štíty" - zab.akcesch.</t>
  </si>
  <si>
    <t xml:space="preserve">Neinvestiční přijaté transfery od obcí – knihy do knihovny </t>
  </si>
  <si>
    <t>Úřad práce - "VPP" - rok 2017</t>
  </si>
  <si>
    <t>1/2017</t>
  </si>
  <si>
    <t>13101</t>
  </si>
  <si>
    <t xml:space="preserve">Neinvestiční dotace na VPP </t>
  </si>
  <si>
    <t>VPP - povinné pojistné na sociální zabezpečení a přísp. na státní politiku zam.</t>
  </si>
  <si>
    <t>003639</t>
  </si>
  <si>
    <t>5137</t>
  </si>
  <si>
    <t>MŠMT - průtokový transfer pro ZŠ a MŠ Štíty - evropský podíl</t>
  </si>
  <si>
    <t>MŠMT - průtokový transfer pro ZŠ a MŠ Štíty - národní podíl</t>
  </si>
  <si>
    <t>00303453</t>
  </si>
  <si>
    <t>(příloha - souhrnný přehled)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</si>
  <si>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</si>
  <si>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</si>
  <si>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29.03.2017: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</si>
  <si>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</si>
  <si>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</si>
  <si>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</si>
  <si>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</si>
  <si>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29.03.2017 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</si>
  <si>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</si>
  <si>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</si>
  <si>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rFont val="Symbol"/>
        <family val="1"/>
        <charset val="2"/>
      </rPr>
      <t>;</t>
    </r>
    <r>
      <rPr>
        <b/>
        <sz val="8"/>
        <rFont val="Times New Roman"/>
        <family val="1"/>
        <charset val="238"/>
      </rPr>
      <t xml:space="preserve"> ROZPOČTOVÉ VÝDAJE</t>
    </r>
  </si>
  <si>
    <t>Rozpočet  schválený 2017</t>
  </si>
  <si>
    <t>PŘÍJMY 2017 celkem (+)</t>
  </si>
  <si>
    <t>VÝDAJE 2017 celkem (-)</t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</si>
  <si>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</si>
  <si>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</si>
  <si>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</si>
  <si>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</si>
  <si>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</si>
  <si>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</si>
  <si>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</si>
  <si>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</si>
  <si>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rFont val="Calibri"/>
        <family val="2"/>
        <charset val="238"/>
      </rPr>
      <t>±</t>
    </r>
    <r>
      <rPr>
        <b/>
        <sz val="10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</si>
  <si>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</si>
  <si>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</si>
  <si>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</si>
  <si>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Rozpočtové změny 2017</t>
  </si>
  <si>
    <t>Rozpočet  upravený 2017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</si>
  <si>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1/2017 - RMě Štíty dne 19.04.2017: 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</si>
  <si>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</si>
  <si>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</si>
  <si>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</si>
  <si>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29.03.2017 : </t>
    </r>
  </si>
  <si>
    <t>EU - Úřad práce - "VPP" - 82,38% z dotace 14.000,- Kč - rok 2017</t>
  </si>
  <si>
    <t>SR - Úřad práce - "VPP" - 17,62% z dotace 14.000,- Kč - rok 2017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</si>
  <si>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2/2017 - RMě Štíty dne 24.05.2017: </t>
    </r>
  </si>
  <si>
    <t>5424</t>
  </si>
  <si>
    <t>VPP - náhrady mezd v době nemoci</t>
  </si>
  <si>
    <t xml:space="preserve">III. (navýšení) Neinvestiční dotace na VEŘEJNĚ PROSPĚŠNÉ PRÁCE (VPP) - Úřad práce </t>
  </si>
  <si>
    <t>3) Změny rozpočtu - vlastní - VÝDAJE (přesun prostředků rozpočtovaných na § 6409)</t>
  </si>
  <si>
    <t>003419</t>
  </si>
  <si>
    <t>5171</t>
  </si>
  <si>
    <t>BH - opravy a udržování</t>
  </si>
  <si>
    <t>003613</t>
  </si>
  <si>
    <t>34053</t>
  </si>
  <si>
    <t>4122</t>
  </si>
  <si>
    <t>002212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</si>
  <si>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3/2017 - ZMě Štíty dne 21.06.2017: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</si>
  <si>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3/2017 (8115 - zap.vl.fin.zdr.) - ZMě Štíty dne 21.06.2017: </t>
    </r>
  </si>
  <si>
    <t>006171</t>
  </si>
  <si>
    <t>3/2017</t>
  </si>
  <si>
    <t>V.</t>
  </si>
  <si>
    <t>VI.</t>
  </si>
  <si>
    <t>VII.</t>
  </si>
  <si>
    <t>MK, prostřednictvím KrÚ Olomouc - "Veřejné inf.služby knihoven"</t>
  </si>
  <si>
    <t>ID</t>
  </si>
  <si>
    <t>Ol.kraj, pr. KrÚ Olomouc - "Setkání na pomezí Čech a Moravy"</t>
  </si>
  <si>
    <t>Ol.kraj, pr. KrÚ Olomouc - "Podpora JSDH 2017"</t>
  </si>
  <si>
    <t>4/2017</t>
  </si>
  <si>
    <t>VIII.</t>
  </si>
  <si>
    <r>
      <t xml:space="preserve">Ol.kraj, pr. KrÚ Olomouc - </t>
    </r>
    <r>
      <rPr>
        <b/>
        <i/>
        <sz val="7"/>
        <rFont val="Arial"/>
        <family val="2"/>
        <charset val="238"/>
      </rPr>
      <t>"Zvýšení informovanosti turistů na Štítecku"</t>
    </r>
  </si>
  <si>
    <t>VIII. Neinvestiční dotace "Zvýšení informovanosti turistů na Štítecku " - Olomoucký kraj, prostřednictvím KrÚ Olomouc</t>
  </si>
  <si>
    <t>Neinvestiční dotace "Zvýšení informovanosti turistů na Štítecku "</t>
  </si>
  <si>
    <t>002143</t>
  </si>
  <si>
    <t>00582</t>
  </si>
  <si>
    <t>582</t>
  </si>
  <si>
    <t xml:space="preserve">TIC - dodávka a montáž informačních tabulí </t>
  </si>
  <si>
    <t>1-4/2017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</si>
  <si>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4/2017 - RMě Štíty dne 19.07.2017: </t>
    </r>
  </si>
  <si>
    <t>001032</t>
  </si>
  <si>
    <t>LES - materiál na opravu lesních cest</t>
  </si>
  <si>
    <t>6005</t>
  </si>
  <si>
    <t>Popis - vlastní zdroje Města Štíty - vazba na dotaci</t>
  </si>
  <si>
    <t xml:space="preserve">TIC - dodávka a montáž informačních tabulí  </t>
  </si>
  <si>
    <t>TIC - materiál</t>
  </si>
  <si>
    <t>KOMUNIKACE - opravy a udržování</t>
  </si>
  <si>
    <t>003111</t>
  </si>
  <si>
    <t>MŠ - opravy a udržování</t>
  </si>
  <si>
    <t>5151</t>
  </si>
  <si>
    <t>KNIHOVNA - vodné</t>
  </si>
  <si>
    <t>5194</t>
  </si>
  <si>
    <t>TĚLOVÝCHOVA - opravy a udržování - tenisové kabiny</t>
  </si>
  <si>
    <t>TĚLOVÝCHOVA - věcné dary</t>
  </si>
  <si>
    <t>NBH - opravy a udržování</t>
  </si>
  <si>
    <t>VEŘEJNÁ ZELEŇ - pohonné hmoty a maziva</t>
  </si>
  <si>
    <t>5329</t>
  </si>
  <si>
    <t>035</t>
  </si>
  <si>
    <t>SPRÁVA - neinvestiční dotace: projekt "Lyžařská běžecká oblast Buková hora-Suchý Vrch</t>
  </si>
  <si>
    <t>6122</t>
  </si>
  <si>
    <t>MH - vibrační deska</t>
  </si>
  <si>
    <t>KNIHOVNA - PC (samostatný server pro katalog knihovny Portaro)</t>
  </si>
  <si>
    <t>2) Změny rozpočtu - vlastní - VÝDAJE (přesun prostředků rozpočtovaných na § 6409) - vazba na dotace</t>
  </si>
  <si>
    <r>
      <t xml:space="preserve">(±1.531.734,06 Kč) </t>
    </r>
    <r>
      <rPr>
        <sz val="6"/>
        <color indexed="62"/>
        <rFont val="Symbol"/>
        <family val="1"/>
        <charset val="2"/>
      </rPr>
      <t>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</si>
</sst>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č&quot;"/>
    <numFmt numFmtId="165" formatCode="#,##0.00&quot; Kč&quot;;[Red]\-#,##0.00&quot; Kč&quot;"/>
    <numFmt numFmtId="166" formatCode="#,##0.00_ ;[Red]\-#,##0.00\ "/>
    <numFmt numFmtId="167" formatCode="#,##0&quot; Kč&quot;"/>
  </numFmts>
  <fonts count="78" x14ac:knownFonts="1"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12"/>
      <color indexed="18"/>
      <name val="Arial"/>
      <family val="2"/>
      <charset val="238"/>
    </font>
    <font>
      <b/>
      <sz val="5"/>
      <color indexed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6.5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6.5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3"/>
      <color indexed="8"/>
      <name val="Times New Roman"/>
      <family val="1"/>
      <charset val="238"/>
    </font>
    <font>
      <b/>
      <i/>
      <sz val="10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6"/>
      <color indexed="8"/>
      <name val="Arial"/>
      <family val="2"/>
      <charset val="238"/>
    </font>
    <font>
      <b/>
      <i/>
      <sz val="5"/>
      <color indexed="8"/>
      <name val="Arial"/>
      <family val="2"/>
      <charset val="238"/>
    </font>
    <font>
      <b/>
      <i/>
      <sz val="7"/>
      <name val="Arial"/>
      <family val="2"/>
      <charset val="238"/>
    </font>
    <font>
      <b/>
      <i/>
      <sz val="8"/>
      <name val="Arial"/>
      <family val="2"/>
      <charset val="238"/>
    </font>
    <font>
      <sz val="7"/>
      <color indexed="8"/>
      <name val="Calibri"/>
      <family val="2"/>
      <charset val="1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b/>
      <u/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sz val="8"/>
      <name val="Times New Roman"/>
      <family val="1"/>
      <charset val="238"/>
    </font>
    <font>
      <b/>
      <i/>
      <u/>
      <sz val="16"/>
      <name val="Times New Roman"/>
      <family val="1"/>
      <charset val="238"/>
    </font>
    <font>
      <u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name val="Times New Roman"/>
      <family val="1"/>
      <charset val="238"/>
    </font>
    <font>
      <b/>
      <sz val="10"/>
      <name val="Arial"/>
      <family val="2"/>
      <charset val="238"/>
    </font>
    <font>
      <b/>
      <sz val="12.5"/>
      <color indexed="18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indexed="18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Symbol"/>
      <family val="1"/>
      <charset val="2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9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18"/>
      <name val="Arial"/>
      <family val="2"/>
      <charset val="238"/>
    </font>
    <font>
      <sz val="12"/>
      <name val="Calibri"/>
      <family val="2"/>
      <charset val="238"/>
    </font>
    <font>
      <b/>
      <i/>
      <sz val="6"/>
      <name val="Arial"/>
      <family val="2"/>
      <charset val="238"/>
    </font>
    <font>
      <sz val="6"/>
      <color indexed="62"/>
      <name val="Symbol"/>
      <family val="1"/>
      <charset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6"/>
      <color theme="4" tint="-0.49998474074526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43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theme="0"/>
        <bgColor indexed="4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94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</borders>
  <cellStyleXfs count="11">
    <xf numFmtId="0" fontId="0" fillId="0" borderId="0"/>
    <xf numFmtId="0" fontId="1" fillId="0" borderId="0"/>
    <xf numFmtId="0" fontId="25" fillId="0" borderId="0"/>
    <xf numFmtId="0" fontId="25" fillId="0" borderId="0"/>
    <xf numFmtId="0" fontId="62" fillId="0" borderId="0"/>
    <xf numFmtId="0" fontId="26" fillId="0" borderId="0"/>
    <xf numFmtId="0" fontId="1" fillId="0" borderId="0"/>
    <xf numFmtId="0" fontId="1" fillId="0" borderId="0"/>
    <xf numFmtId="0" fontId="61" fillId="0" borderId="0"/>
    <xf numFmtId="0" fontId="15" fillId="0" borderId="0"/>
    <xf numFmtId="0" fontId="15" fillId="0" borderId="0"/>
  </cellStyleXfs>
  <cellXfs count="308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4" fontId="2" fillId="0" borderId="0" xfId="1" applyNumberFormat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2" borderId="1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horizontal="right" vertical="center" wrapText="1"/>
    </xf>
    <xf numFmtId="0" fontId="7" fillId="2" borderId="3" xfId="1" applyFont="1" applyFill="1" applyBorder="1" applyAlignment="1">
      <alignment horizontal="right" vertical="center" wrapText="1"/>
    </xf>
    <xf numFmtId="0" fontId="7" fillId="2" borderId="4" xfId="1" applyFont="1" applyFill="1" applyBorder="1" applyAlignment="1">
      <alignment horizontal="right" vertical="center" wrapText="1"/>
    </xf>
    <xf numFmtId="0" fontId="10" fillId="0" borderId="0" xfId="1" applyFont="1" applyBorder="1" applyAlignment="1">
      <alignment vertical="center" wrapText="1"/>
    </xf>
    <xf numFmtId="164" fontId="13" fillId="0" borderId="5" xfId="1" applyNumberFormat="1" applyFont="1" applyBorder="1" applyAlignment="1">
      <alignment horizontal="right" vertical="center" wrapText="1"/>
    </xf>
    <xf numFmtId="164" fontId="13" fillId="0" borderId="6" xfId="1" applyNumberFormat="1" applyFont="1" applyBorder="1" applyAlignment="1">
      <alignment horizontal="right" vertical="center" wrapText="1"/>
    </xf>
    <xf numFmtId="0" fontId="10" fillId="0" borderId="7" xfId="1" applyFont="1" applyBorder="1" applyAlignment="1">
      <alignment vertical="center" wrapText="1"/>
    </xf>
    <xf numFmtId="164" fontId="13" fillId="0" borderId="8" xfId="1" applyNumberFormat="1" applyFont="1" applyBorder="1" applyAlignment="1">
      <alignment horizontal="right" vertical="center" wrapText="1"/>
    </xf>
    <xf numFmtId="164" fontId="13" fillId="0" borderId="9" xfId="1" applyNumberFormat="1" applyFont="1" applyBorder="1" applyAlignment="1">
      <alignment horizontal="right" vertical="center" wrapText="1"/>
    </xf>
    <xf numFmtId="164" fontId="14" fillId="2" borderId="3" xfId="1" applyNumberFormat="1" applyFont="1" applyFill="1" applyBorder="1" applyAlignment="1">
      <alignment horizontal="right" vertical="center" wrapText="1"/>
    </xf>
    <xf numFmtId="164" fontId="14" fillId="2" borderId="4" xfId="1" applyNumberFormat="1" applyFont="1" applyFill="1" applyBorder="1" applyAlignment="1">
      <alignment horizontal="right"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right" vertical="center" wrapText="1"/>
    </xf>
    <xf numFmtId="0" fontId="16" fillId="0" borderId="0" xfId="1" applyFont="1" applyAlignment="1">
      <alignment vertical="center"/>
    </xf>
    <xf numFmtId="0" fontId="15" fillId="0" borderId="10" xfId="1" applyFont="1" applyBorder="1" applyAlignment="1">
      <alignment vertical="center"/>
    </xf>
    <xf numFmtId="0" fontId="7" fillId="2" borderId="11" xfId="1" applyFont="1" applyFill="1" applyBorder="1" applyAlignment="1">
      <alignment horizontal="center" vertical="center" wrapText="1"/>
    </xf>
    <xf numFmtId="165" fontId="7" fillId="3" borderId="12" xfId="1" applyNumberFormat="1" applyFont="1" applyFill="1" applyBorder="1" applyAlignment="1">
      <alignment horizontal="right" vertical="center"/>
    </xf>
    <xf numFmtId="165" fontId="7" fillId="4" borderId="13" xfId="1" applyNumberFormat="1" applyFont="1" applyFill="1" applyBorder="1" applyAlignment="1">
      <alignment horizontal="right" vertical="center"/>
    </xf>
    <xf numFmtId="165" fontId="7" fillId="3" borderId="14" xfId="1" applyNumberFormat="1" applyFont="1" applyFill="1" applyBorder="1" applyAlignment="1">
      <alignment horizontal="right" vertical="center"/>
    </xf>
    <xf numFmtId="165" fontId="7" fillId="3" borderId="15" xfId="1" applyNumberFormat="1" applyFont="1" applyFill="1" applyBorder="1" applyAlignment="1">
      <alignment horizontal="right" vertical="center"/>
    </xf>
    <xf numFmtId="165" fontId="7" fillId="3" borderId="5" xfId="1" applyNumberFormat="1" applyFont="1" applyFill="1" applyBorder="1" applyAlignment="1">
      <alignment horizontal="right" vertical="center"/>
    </xf>
    <xf numFmtId="165" fontId="7" fillId="3" borderId="16" xfId="1" applyNumberFormat="1" applyFont="1" applyFill="1" applyBorder="1" applyAlignment="1">
      <alignment horizontal="right" vertical="center"/>
    </xf>
    <xf numFmtId="165" fontId="7" fillId="3" borderId="17" xfId="1" applyNumberFormat="1" applyFont="1" applyFill="1" applyBorder="1" applyAlignment="1">
      <alignment horizontal="right" vertical="center"/>
    </xf>
    <xf numFmtId="0" fontId="7" fillId="3" borderId="12" xfId="1" applyFont="1" applyFill="1" applyBorder="1" applyAlignment="1">
      <alignment horizontal="right" vertical="center" wrapText="1"/>
    </xf>
    <xf numFmtId="3" fontId="7" fillId="3" borderId="12" xfId="1" applyNumberFormat="1" applyFont="1" applyFill="1" applyBorder="1" applyAlignment="1">
      <alignment horizontal="right" vertical="center" wrapText="1"/>
    </xf>
    <xf numFmtId="165" fontId="7" fillId="2" borderId="1" xfId="1" applyNumberFormat="1" applyFont="1" applyFill="1" applyBorder="1" applyAlignment="1">
      <alignment horizontal="right" vertical="center"/>
    </xf>
    <xf numFmtId="165" fontId="7" fillId="2" borderId="3" xfId="1" applyNumberFormat="1" applyFont="1" applyFill="1" applyBorder="1" applyAlignment="1">
      <alignment horizontal="right" vertical="center"/>
    </xf>
    <xf numFmtId="165" fontId="7" fillId="2" borderId="18" xfId="1" applyNumberFormat="1" applyFont="1" applyFill="1" applyBorder="1" applyAlignment="1">
      <alignment horizontal="right" vertical="center"/>
    </xf>
    <xf numFmtId="165" fontId="24" fillId="0" borderId="0" xfId="1" applyNumberFormat="1" applyFont="1"/>
    <xf numFmtId="0" fontId="7" fillId="7" borderId="12" xfId="1" applyFont="1" applyFill="1" applyBorder="1" applyAlignment="1">
      <alignment horizontal="right" vertical="center" wrapText="1"/>
    </xf>
    <xf numFmtId="0" fontId="7" fillId="7" borderId="5" xfId="1" applyFont="1" applyFill="1" applyBorder="1" applyAlignment="1">
      <alignment horizontal="right" vertical="center" wrapText="1"/>
    </xf>
    <xf numFmtId="0" fontId="7" fillId="7" borderId="15" xfId="1" applyFont="1" applyFill="1" applyBorder="1" applyAlignment="1">
      <alignment horizontal="right" vertical="center" wrapText="1"/>
    </xf>
    <xf numFmtId="0" fontId="8" fillId="7" borderId="19" xfId="1" applyFont="1" applyFill="1" applyBorder="1" applyAlignment="1">
      <alignment horizontal="right" vertical="center" wrapText="1"/>
    </xf>
    <xf numFmtId="0" fontId="8" fillId="7" borderId="20" xfId="1" applyFont="1" applyFill="1" applyBorder="1" applyAlignment="1">
      <alignment horizontal="right" vertical="center" wrapText="1"/>
    </xf>
    <xf numFmtId="0" fontId="8" fillId="7" borderId="13" xfId="1" applyFont="1" applyFill="1" applyBorder="1" applyAlignment="1">
      <alignment horizontal="right" vertical="center" wrapText="1"/>
    </xf>
    <xf numFmtId="0" fontId="8" fillId="7" borderId="21" xfId="1" applyFont="1" applyFill="1" applyBorder="1" applyAlignment="1">
      <alignment horizontal="right" vertical="center" wrapText="1"/>
    </xf>
    <xf numFmtId="0" fontId="8" fillId="3" borderId="22" xfId="1" applyFont="1" applyFill="1" applyBorder="1" applyAlignment="1">
      <alignment horizontal="right" vertical="center" wrapText="1"/>
    </xf>
    <xf numFmtId="166" fontId="1" fillId="0" borderId="0" xfId="1" applyNumberFormat="1"/>
    <xf numFmtId="0" fontId="21" fillId="2" borderId="20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165" fontId="7" fillId="3" borderId="23" xfId="1" applyNumberFormat="1" applyFont="1" applyFill="1" applyBorder="1" applyAlignment="1">
      <alignment horizontal="right" vertical="center"/>
    </xf>
    <xf numFmtId="165" fontId="7" fillId="3" borderId="6" xfId="1" applyNumberFormat="1" applyFont="1" applyFill="1" applyBorder="1" applyAlignment="1">
      <alignment horizontal="right" vertical="center"/>
    </xf>
    <xf numFmtId="165" fontId="7" fillId="3" borderId="24" xfId="1" applyNumberFormat="1" applyFont="1" applyFill="1" applyBorder="1" applyAlignment="1">
      <alignment horizontal="right" vertical="center"/>
    </xf>
    <xf numFmtId="165" fontId="7" fillId="2" borderId="4" xfId="1" applyNumberFormat="1" applyFont="1" applyFill="1" applyBorder="1" applyAlignment="1">
      <alignment horizontal="right" vertical="center"/>
    </xf>
    <xf numFmtId="165" fontId="10" fillId="0" borderId="0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7" fillId="7" borderId="14" xfId="1" applyFont="1" applyFill="1" applyBorder="1" applyAlignment="1">
      <alignment horizontal="left" vertical="center" wrapText="1"/>
    </xf>
    <xf numFmtId="0" fontId="7" fillId="3" borderId="17" xfId="1" applyFont="1" applyFill="1" applyBorder="1" applyAlignment="1">
      <alignment horizontal="left" vertical="center" wrapText="1"/>
    </xf>
    <xf numFmtId="0" fontId="8" fillId="3" borderId="25" xfId="1" applyFont="1" applyFill="1" applyBorder="1" applyAlignment="1">
      <alignment vertical="center"/>
    </xf>
    <xf numFmtId="0" fontId="8" fillId="7" borderId="26" xfId="1" applyFont="1" applyFill="1" applyBorder="1" applyAlignment="1">
      <alignment horizontal="right" vertical="center" wrapText="1"/>
    </xf>
    <xf numFmtId="0" fontId="1" fillId="0" borderId="0" xfId="1" applyAlignment="1">
      <alignment vertical="center"/>
    </xf>
    <xf numFmtId="49" fontId="63" fillId="0" borderId="0" xfId="0" applyNumberFormat="1" applyFont="1" applyAlignment="1">
      <alignment horizontal="left" vertical="center"/>
    </xf>
    <xf numFmtId="49" fontId="64" fillId="0" borderId="0" xfId="0" applyNumberFormat="1" applyFont="1" applyAlignment="1">
      <alignment horizontal="center" vertical="center"/>
    </xf>
    <xf numFmtId="49" fontId="65" fillId="0" borderId="0" xfId="0" applyNumberFormat="1" applyFont="1" applyAlignment="1">
      <alignment horizontal="center" vertical="center"/>
    </xf>
    <xf numFmtId="49" fontId="66" fillId="0" borderId="0" xfId="1" applyNumberFormat="1" applyFont="1" applyAlignment="1">
      <alignment horizontal="center" vertical="center"/>
    </xf>
    <xf numFmtId="4" fontId="66" fillId="0" borderId="0" xfId="1" applyNumberFormat="1" applyFont="1" applyAlignment="1">
      <alignment vertical="center"/>
    </xf>
    <xf numFmtId="0" fontId="66" fillId="0" borderId="0" xfId="1" applyFont="1" applyAlignment="1">
      <alignment vertical="center"/>
    </xf>
    <xf numFmtId="49" fontId="63" fillId="0" borderId="0" xfId="0" applyNumberFormat="1" applyFont="1" applyAlignment="1">
      <alignment horizontal="center" vertical="center"/>
    </xf>
    <xf numFmtId="49" fontId="67" fillId="0" borderId="0" xfId="0" applyNumberFormat="1" applyFont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/>
    </xf>
    <xf numFmtId="49" fontId="68" fillId="0" borderId="27" xfId="0" applyNumberFormat="1" applyFont="1" applyBorder="1" applyAlignment="1">
      <alignment horizontal="center" vertical="center"/>
    </xf>
    <xf numFmtId="49" fontId="65" fillId="0" borderId="27" xfId="0" applyNumberFormat="1" applyFont="1" applyBorder="1" applyAlignment="1">
      <alignment horizontal="center" vertical="center"/>
    </xf>
    <xf numFmtId="49" fontId="68" fillId="0" borderId="28" xfId="0" applyNumberFormat="1" applyFont="1" applyBorder="1" applyAlignment="1">
      <alignment horizontal="center" vertical="center"/>
    </xf>
    <xf numFmtId="49" fontId="65" fillId="0" borderId="28" xfId="0" applyNumberFormat="1" applyFont="1" applyBorder="1" applyAlignment="1">
      <alignment horizontal="center" vertical="center"/>
    </xf>
    <xf numFmtId="49" fontId="68" fillId="0" borderId="29" xfId="0" applyNumberFormat="1" applyFont="1" applyBorder="1" applyAlignment="1">
      <alignment horizontal="center" vertical="center"/>
    </xf>
    <xf numFmtId="49" fontId="65" fillId="0" borderId="29" xfId="0" applyNumberFormat="1" applyFont="1" applyBorder="1" applyAlignment="1">
      <alignment horizontal="center" vertical="center"/>
    </xf>
    <xf numFmtId="49" fontId="69" fillId="0" borderId="0" xfId="0" applyNumberFormat="1" applyFont="1" applyFill="1" applyBorder="1" applyAlignment="1">
      <alignment vertical="center"/>
    </xf>
    <xf numFmtId="49" fontId="70" fillId="0" borderId="0" xfId="1" applyNumberFormat="1" applyFont="1" applyAlignment="1">
      <alignment horizontal="center" vertical="center"/>
    </xf>
    <xf numFmtId="4" fontId="70" fillId="0" borderId="0" xfId="1" applyNumberFormat="1" applyFont="1" applyAlignment="1">
      <alignment vertical="center"/>
    </xf>
    <xf numFmtId="0" fontId="70" fillId="0" borderId="0" xfId="1" applyFont="1" applyAlignment="1">
      <alignment vertical="center"/>
    </xf>
    <xf numFmtId="0" fontId="31" fillId="0" borderId="0" xfId="1" applyFont="1" applyAlignment="1">
      <alignment vertical="center"/>
    </xf>
    <xf numFmtId="0" fontId="31" fillId="0" borderId="0" xfId="1" applyFont="1"/>
    <xf numFmtId="49" fontId="71" fillId="8" borderId="30" xfId="0" applyNumberFormat="1" applyFont="1" applyFill="1" applyBorder="1" applyAlignment="1">
      <alignment horizontal="center" vertical="center"/>
    </xf>
    <xf numFmtId="49" fontId="71" fillId="8" borderId="31" xfId="0" applyNumberFormat="1" applyFont="1" applyFill="1" applyBorder="1" applyAlignment="1">
      <alignment horizontal="center" vertical="center"/>
    </xf>
    <xf numFmtId="49" fontId="72" fillId="8" borderId="31" xfId="0" applyNumberFormat="1" applyFont="1" applyFill="1" applyBorder="1" applyAlignment="1">
      <alignment horizontal="center" vertical="center"/>
    </xf>
    <xf numFmtId="49" fontId="73" fillId="8" borderId="31" xfId="1" applyNumberFormat="1" applyFont="1" applyFill="1" applyBorder="1" applyAlignment="1">
      <alignment horizontal="center" vertical="center"/>
    </xf>
    <xf numFmtId="4" fontId="73" fillId="8" borderId="31" xfId="1" applyNumberFormat="1" applyFont="1" applyFill="1" applyBorder="1" applyAlignment="1">
      <alignment horizontal="center" vertical="center"/>
    </xf>
    <xf numFmtId="0" fontId="73" fillId="8" borderId="32" xfId="1" applyFont="1" applyFill="1" applyBorder="1" applyAlignment="1">
      <alignment vertical="center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center"/>
    </xf>
    <xf numFmtId="0" fontId="7" fillId="7" borderId="17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7" fillId="7" borderId="12" xfId="1" applyFont="1" applyFill="1" applyBorder="1" applyAlignment="1">
      <alignment horizontal="left" vertical="center" wrapText="1"/>
    </xf>
    <xf numFmtId="0" fontId="7" fillId="7" borderId="5" xfId="1" applyFont="1" applyFill="1" applyBorder="1" applyAlignment="1">
      <alignment horizontal="left" vertical="center" wrapText="1"/>
    </xf>
    <xf numFmtId="0" fontId="7" fillId="7" borderId="15" xfId="1" applyFont="1" applyFill="1" applyBorder="1" applyAlignment="1">
      <alignment horizontal="left" vertical="center" wrapText="1"/>
    </xf>
    <xf numFmtId="0" fontId="7" fillId="3" borderId="12" xfId="1" applyFont="1" applyFill="1" applyBorder="1" applyAlignment="1">
      <alignment horizontal="left" vertical="center" wrapText="1"/>
    </xf>
    <xf numFmtId="49" fontId="7" fillId="7" borderId="14" xfId="1" applyNumberFormat="1" applyFont="1" applyFill="1" applyBorder="1" applyAlignment="1">
      <alignment horizontal="right" vertical="center" wrapText="1"/>
    </xf>
    <xf numFmtId="1" fontId="7" fillId="7" borderId="15" xfId="1" applyNumberFormat="1" applyFont="1" applyFill="1" applyBorder="1" applyAlignment="1">
      <alignment horizontal="right" vertical="center" wrapText="1"/>
    </xf>
    <xf numFmtId="1" fontId="7" fillId="7" borderId="12" xfId="1" applyNumberFormat="1" applyFont="1" applyFill="1" applyBorder="1" applyAlignment="1">
      <alignment horizontal="righ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33" xfId="1" applyFont="1" applyBorder="1" applyAlignment="1">
      <alignment horizontal="left" vertical="center" wrapText="1"/>
    </xf>
    <xf numFmtId="0" fontId="26" fillId="9" borderId="0" xfId="1" applyFont="1" applyFill="1" applyAlignment="1">
      <alignment vertical="center"/>
    </xf>
    <xf numFmtId="0" fontId="26" fillId="9" borderId="0" xfId="1" applyFont="1" applyFill="1"/>
    <xf numFmtId="0" fontId="19" fillId="0" borderId="34" xfId="1" applyFont="1" applyBorder="1" applyAlignment="1">
      <alignment horizontal="center" vertical="center"/>
    </xf>
    <xf numFmtId="49" fontId="74" fillId="0" borderId="27" xfId="1" applyNumberFormat="1" applyFont="1" applyBorder="1" applyAlignment="1">
      <alignment horizontal="center" vertical="center"/>
    </xf>
    <xf numFmtId="4" fontId="74" fillId="0" borderId="27" xfId="1" applyNumberFormat="1" applyFont="1" applyBorder="1" applyAlignment="1">
      <alignment vertical="center"/>
    </xf>
    <xf numFmtId="49" fontId="74" fillId="0" borderId="28" xfId="1" applyNumberFormat="1" applyFont="1" applyBorder="1" applyAlignment="1">
      <alignment horizontal="center" vertical="center"/>
    </xf>
    <xf numFmtId="4" fontId="74" fillId="0" borderId="28" xfId="1" applyNumberFormat="1" applyFont="1" applyBorder="1" applyAlignment="1">
      <alignment vertical="center"/>
    </xf>
    <xf numFmtId="0" fontId="74" fillId="0" borderId="35" xfId="1" applyFont="1" applyBorder="1" applyAlignment="1">
      <alignment vertical="center"/>
    </xf>
    <xf numFmtId="49" fontId="74" fillId="0" borderId="29" xfId="1" applyNumberFormat="1" applyFont="1" applyBorder="1" applyAlignment="1">
      <alignment horizontal="center" vertical="center"/>
    </xf>
    <xf numFmtId="4" fontId="74" fillId="0" borderId="29" xfId="1" applyNumberFormat="1" applyFont="1" applyBorder="1" applyAlignment="1">
      <alignment vertical="center"/>
    </xf>
    <xf numFmtId="0" fontId="74" fillId="0" borderId="36" xfId="1" applyFont="1" applyBorder="1" applyAlignment="1">
      <alignment vertical="center"/>
    </xf>
    <xf numFmtId="0" fontId="74" fillId="0" borderId="37" xfId="1" applyFont="1" applyBorder="1" applyAlignment="1">
      <alignment vertical="center"/>
    </xf>
    <xf numFmtId="4" fontId="75" fillId="8" borderId="31" xfId="1" applyNumberFormat="1" applyFont="1" applyFill="1" applyBorder="1" applyAlignment="1">
      <alignment vertical="center"/>
    </xf>
    <xf numFmtId="0" fontId="75" fillId="8" borderId="32" xfId="1" applyFont="1" applyFill="1" applyBorder="1" applyAlignment="1">
      <alignment vertical="center"/>
    </xf>
    <xf numFmtId="0" fontId="29" fillId="0" borderId="0" xfId="1" applyFont="1" applyAlignment="1">
      <alignment vertical="center"/>
    </xf>
    <xf numFmtId="0" fontId="29" fillId="0" borderId="0" xfId="1" applyFont="1"/>
    <xf numFmtId="49" fontId="76" fillId="0" borderId="27" xfId="0" applyNumberFormat="1" applyFont="1" applyBorder="1" applyAlignment="1">
      <alignment horizontal="center" vertical="center"/>
    </xf>
    <xf numFmtId="49" fontId="76" fillId="0" borderId="28" xfId="0" applyNumberFormat="1" applyFont="1" applyBorder="1" applyAlignment="1">
      <alignment horizontal="center" vertical="center"/>
    </xf>
    <xf numFmtId="49" fontId="76" fillId="0" borderId="38" xfId="0" applyNumberFormat="1" applyFont="1" applyFill="1" applyBorder="1" applyAlignment="1">
      <alignment horizontal="center" vertical="center"/>
    </xf>
    <xf numFmtId="49" fontId="76" fillId="0" borderId="39" xfId="0" applyNumberFormat="1" applyFont="1" applyFill="1" applyBorder="1" applyAlignment="1">
      <alignment horizontal="center" vertical="center"/>
    </xf>
    <xf numFmtId="165" fontId="7" fillId="3" borderId="40" xfId="1" applyNumberFormat="1" applyFont="1" applyFill="1" applyBorder="1" applyAlignment="1">
      <alignment horizontal="right" vertical="center"/>
    </xf>
    <xf numFmtId="165" fontId="7" fillId="3" borderId="41" xfId="1" applyNumberFormat="1" applyFont="1" applyFill="1" applyBorder="1" applyAlignment="1">
      <alignment horizontal="right" vertical="center"/>
    </xf>
    <xf numFmtId="165" fontId="7" fillId="3" borderId="42" xfId="1" applyNumberFormat="1" applyFont="1" applyFill="1" applyBorder="1" applyAlignment="1">
      <alignment horizontal="right" vertical="center"/>
    </xf>
    <xf numFmtId="165" fontId="7" fillId="2" borderId="34" xfId="1" applyNumberFormat="1" applyFont="1" applyFill="1" applyBorder="1" applyAlignment="1">
      <alignment horizontal="right" vertical="center"/>
    </xf>
    <xf numFmtId="0" fontId="25" fillId="0" borderId="0" xfId="2" applyAlignment="1">
      <alignment vertical="center"/>
    </xf>
    <xf numFmtId="164" fontId="32" fillId="0" borderId="0" xfId="2" applyNumberFormat="1" applyFont="1" applyAlignment="1">
      <alignment vertical="center"/>
    </xf>
    <xf numFmtId="0" fontId="33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164" fontId="35" fillId="0" borderId="0" xfId="2" applyNumberFormat="1" applyFont="1" applyAlignment="1">
      <alignment vertical="center"/>
    </xf>
    <xf numFmtId="0" fontId="36" fillId="0" borderId="0" xfId="2" applyFont="1" applyAlignment="1">
      <alignment horizontal="justify" vertical="center"/>
    </xf>
    <xf numFmtId="164" fontId="37" fillId="0" borderId="0" xfId="2" applyNumberFormat="1" applyFont="1" applyAlignment="1">
      <alignment vertical="center"/>
    </xf>
    <xf numFmtId="0" fontId="41" fillId="0" borderId="0" xfId="2" applyFont="1" applyAlignment="1">
      <alignment vertical="center"/>
    </xf>
    <xf numFmtId="164" fontId="37" fillId="5" borderId="43" xfId="2" applyNumberFormat="1" applyFont="1" applyFill="1" applyBorder="1" applyAlignment="1">
      <alignment vertical="center"/>
    </xf>
    <xf numFmtId="0" fontId="41" fillId="0" borderId="0" xfId="2" applyFont="1" applyAlignment="1">
      <alignment horizontal="justify" vertical="center"/>
    </xf>
    <xf numFmtId="164" fontId="44" fillId="0" borderId="0" xfId="2" applyNumberFormat="1" applyFont="1" applyAlignment="1">
      <alignment vertical="center"/>
    </xf>
    <xf numFmtId="164" fontId="37" fillId="5" borderId="0" xfId="2" applyNumberFormat="1" applyFont="1" applyFill="1" applyAlignment="1">
      <alignment vertical="center"/>
    </xf>
    <xf numFmtId="164" fontId="37" fillId="5" borderId="0" xfId="2" applyNumberFormat="1" applyFont="1" applyFill="1" applyAlignment="1"/>
    <xf numFmtId="3" fontId="47" fillId="6" borderId="44" xfId="2" applyNumberFormat="1" applyFont="1" applyFill="1" applyBorder="1" applyAlignment="1">
      <alignment horizontal="center" vertical="center" wrapText="1"/>
    </xf>
    <xf numFmtId="164" fontId="32" fillId="5" borderId="45" xfId="2" applyNumberFormat="1" applyFont="1" applyFill="1" applyBorder="1" applyAlignment="1">
      <alignment vertical="center" wrapText="1"/>
    </xf>
    <xf numFmtId="164" fontId="32" fillId="5" borderId="46" xfId="2" applyNumberFormat="1" applyFont="1" applyFill="1" applyBorder="1" applyAlignment="1">
      <alignment vertical="center" wrapText="1"/>
    </xf>
    <xf numFmtId="164" fontId="45" fillId="6" borderId="44" xfId="2" applyNumberFormat="1" applyFont="1" applyFill="1" applyBorder="1" applyAlignment="1">
      <alignment vertical="center" wrapText="1"/>
    </xf>
    <xf numFmtId="0" fontId="49" fillId="0" borderId="43" xfId="2" applyFont="1" applyBorder="1" applyAlignment="1">
      <alignment horizontal="center" vertical="center"/>
    </xf>
    <xf numFmtId="0" fontId="32" fillId="0" borderId="47" xfId="2" applyFont="1" applyBorder="1" applyAlignment="1">
      <alignment vertical="center"/>
    </xf>
    <xf numFmtId="0" fontId="50" fillId="0" borderId="48" xfId="2" applyFont="1" applyBorder="1" applyAlignment="1">
      <alignment vertical="center" wrapText="1"/>
    </xf>
    <xf numFmtId="164" fontId="50" fillId="5" borderId="49" xfId="2" applyNumberFormat="1" applyFont="1" applyFill="1" applyBorder="1" applyAlignment="1">
      <alignment horizontal="right" vertical="center" wrapText="1"/>
    </xf>
    <xf numFmtId="164" fontId="32" fillId="5" borderId="49" xfId="2" applyNumberFormat="1" applyFont="1" applyFill="1" applyBorder="1" applyAlignment="1">
      <alignment vertical="center" wrapText="1"/>
    </xf>
    <xf numFmtId="0" fontId="32" fillId="0" borderId="50" xfId="2" applyFont="1" applyBorder="1" applyAlignment="1">
      <alignment vertical="center"/>
    </xf>
    <xf numFmtId="0" fontId="50" fillId="0" borderId="51" xfId="2" applyFont="1" applyBorder="1" applyAlignment="1">
      <alignment vertical="center" wrapText="1"/>
    </xf>
    <xf numFmtId="164" fontId="50" fillId="0" borderId="52" xfId="2" applyNumberFormat="1" applyFont="1" applyBorder="1" applyAlignment="1">
      <alignment horizontal="right" vertical="center" wrapText="1"/>
    </xf>
    <xf numFmtId="0" fontId="32" fillId="0" borderId="0" xfId="2" applyFont="1" applyAlignment="1">
      <alignment vertical="center"/>
    </xf>
    <xf numFmtId="167" fontId="32" fillId="0" borderId="0" xfId="2" applyNumberFormat="1" applyFont="1" applyAlignment="1">
      <alignment vertical="center"/>
    </xf>
    <xf numFmtId="164" fontId="32" fillId="5" borderId="53" xfId="2" applyNumberFormat="1" applyFont="1" applyFill="1" applyBorder="1" applyAlignment="1">
      <alignment vertical="center" wrapText="1"/>
    </xf>
    <xf numFmtId="164" fontId="32" fillId="5" borderId="54" xfId="2" applyNumberFormat="1" applyFont="1" applyFill="1" applyBorder="1" applyAlignment="1">
      <alignment vertical="center" wrapText="1"/>
    </xf>
    <xf numFmtId="164" fontId="45" fillId="6" borderId="44" xfId="2" applyNumberFormat="1" applyFont="1" applyFill="1" applyBorder="1" applyAlignment="1">
      <alignment vertical="center"/>
    </xf>
    <xf numFmtId="164" fontId="28" fillId="0" borderId="0" xfId="2" applyNumberFormat="1" applyFont="1" applyAlignment="1">
      <alignment vertical="center"/>
    </xf>
    <xf numFmtId="3" fontId="47" fillId="6" borderId="55" xfId="2" applyNumberFormat="1" applyFont="1" applyFill="1" applyBorder="1" applyAlignment="1">
      <alignment horizontal="center" vertical="center" wrapText="1"/>
    </xf>
    <xf numFmtId="164" fontId="32" fillId="5" borderId="56" xfId="2" applyNumberFormat="1" applyFont="1" applyFill="1" applyBorder="1" applyAlignment="1">
      <alignment vertical="center" wrapText="1"/>
    </xf>
    <xf numFmtId="164" fontId="32" fillId="5" borderId="57" xfId="2" applyNumberFormat="1" applyFont="1" applyFill="1" applyBorder="1" applyAlignment="1">
      <alignment vertical="center" wrapText="1"/>
    </xf>
    <xf numFmtId="164" fontId="45" fillId="6" borderId="55" xfId="2" applyNumberFormat="1" applyFont="1" applyFill="1" applyBorder="1" applyAlignment="1">
      <alignment vertical="center" wrapText="1"/>
    </xf>
    <xf numFmtId="164" fontId="50" fillId="5" borderId="58" xfId="2" applyNumberFormat="1" applyFont="1" applyFill="1" applyBorder="1" applyAlignment="1">
      <alignment horizontal="right" vertical="center" wrapText="1"/>
    </xf>
    <xf numFmtId="164" fontId="32" fillId="5" borderId="58" xfId="2" applyNumberFormat="1" applyFont="1" applyFill="1" applyBorder="1" applyAlignment="1">
      <alignment vertical="center" wrapText="1"/>
    </xf>
    <xf numFmtId="164" fontId="50" fillId="0" borderId="59" xfId="2" applyNumberFormat="1" applyFont="1" applyBorder="1" applyAlignment="1">
      <alignment horizontal="right" vertical="center" wrapText="1"/>
    </xf>
    <xf numFmtId="164" fontId="32" fillId="5" borderId="60" xfId="2" applyNumberFormat="1" applyFont="1" applyFill="1" applyBorder="1" applyAlignment="1">
      <alignment vertical="center" wrapText="1"/>
    </xf>
    <xf numFmtId="164" fontId="32" fillId="5" borderId="61" xfId="2" applyNumberFormat="1" applyFont="1" applyFill="1" applyBorder="1" applyAlignment="1">
      <alignment vertical="center" wrapText="1"/>
    </xf>
    <xf numFmtId="164" fontId="45" fillId="6" borderId="55" xfId="2" applyNumberFormat="1" applyFont="1" applyFill="1" applyBorder="1" applyAlignment="1">
      <alignment vertical="center"/>
    </xf>
    <xf numFmtId="0" fontId="56" fillId="0" borderId="62" xfId="2" applyFont="1" applyBorder="1" applyAlignment="1">
      <alignment vertical="center"/>
    </xf>
    <xf numFmtId="0" fontId="55" fillId="0" borderId="62" xfId="2" applyFont="1" applyBorder="1" applyAlignment="1">
      <alignment vertical="center"/>
    </xf>
    <xf numFmtId="0" fontId="77" fillId="0" borderId="0" xfId="0" applyFont="1"/>
    <xf numFmtId="0" fontId="22" fillId="7" borderId="12" xfId="1" applyFont="1" applyFill="1" applyBorder="1" applyAlignment="1">
      <alignment horizontal="right" vertical="center" wrapText="1"/>
    </xf>
    <xf numFmtId="0" fontId="23" fillId="7" borderId="21" xfId="1" applyFont="1" applyFill="1" applyBorder="1" applyAlignment="1">
      <alignment horizontal="right" vertical="center" wrapText="1"/>
    </xf>
    <xf numFmtId="165" fontId="7" fillId="4" borderId="21" xfId="1" applyNumberFormat="1" applyFont="1" applyFill="1" applyBorder="1" applyAlignment="1">
      <alignment horizontal="right" vertical="center"/>
    </xf>
    <xf numFmtId="49" fontId="22" fillId="7" borderId="63" xfId="1" applyNumberFormat="1" applyFont="1" applyFill="1" applyBorder="1" applyAlignment="1">
      <alignment horizontal="right" vertical="center" wrapText="1"/>
    </xf>
    <xf numFmtId="0" fontId="22" fillId="7" borderId="64" xfId="1" applyFont="1" applyFill="1" applyBorder="1" applyAlignment="1">
      <alignment horizontal="right" vertical="center" wrapText="1"/>
    </xf>
    <xf numFmtId="0" fontId="7" fillId="7" borderId="65" xfId="1" applyFont="1" applyFill="1" applyBorder="1" applyAlignment="1">
      <alignment horizontal="right" vertical="center" wrapText="1"/>
    </xf>
    <xf numFmtId="0" fontId="8" fillId="7" borderId="66" xfId="1" applyFont="1" applyFill="1" applyBorder="1" applyAlignment="1">
      <alignment horizontal="right" vertical="center" wrapText="1"/>
    </xf>
    <xf numFmtId="165" fontId="7" fillId="3" borderId="63" xfId="1" applyNumberFormat="1" applyFont="1" applyFill="1" applyBorder="1" applyAlignment="1">
      <alignment horizontal="right" vertical="center"/>
    </xf>
    <xf numFmtId="165" fontId="7" fillId="3" borderId="67" xfId="1" applyNumberFormat="1" applyFont="1" applyFill="1" applyBorder="1" applyAlignment="1">
      <alignment horizontal="right" vertical="center"/>
    </xf>
    <xf numFmtId="165" fontId="7" fillId="3" borderId="64" xfId="1" applyNumberFormat="1" applyFont="1" applyFill="1" applyBorder="1" applyAlignment="1">
      <alignment horizontal="right" vertical="center"/>
    </xf>
    <xf numFmtId="165" fontId="7" fillId="4" borderId="11" xfId="1" applyNumberFormat="1" applyFont="1" applyFill="1" applyBorder="1" applyAlignment="1">
      <alignment horizontal="right" vertical="center"/>
    </xf>
    <xf numFmtId="165" fontId="7" fillId="3" borderId="68" xfId="1" applyNumberFormat="1" applyFont="1" applyFill="1" applyBorder="1" applyAlignment="1">
      <alignment horizontal="right" vertical="center"/>
    </xf>
    <xf numFmtId="49" fontId="22" fillId="7" borderId="17" xfId="1" applyNumberFormat="1" applyFont="1" applyFill="1" applyBorder="1" applyAlignment="1">
      <alignment horizontal="right" vertical="center" wrapText="1"/>
    </xf>
    <xf numFmtId="0" fontId="22" fillId="7" borderId="15" xfId="1" applyFont="1" applyFill="1" applyBorder="1" applyAlignment="1">
      <alignment horizontal="right" vertical="center" wrapText="1"/>
    </xf>
    <xf numFmtId="4" fontId="0" fillId="0" borderId="0" xfId="0" applyNumberFormat="1"/>
    <xf numFmtId="49" fontId="68" fillId="0" borderId="69" xfId="0" applyNumberFormat="1" applyFont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left" vertical="center"/>
    </xf>
    <xf numFmtId="49" fontId="65" fillId="9" borderId="27" xfId="0" applyNumberFormat="1" applyFont="1" applyFill="1" applyBorder="1" applyAlignment="1">
      <alignment horizontal="center" vertical="center"/>
    </xf>
    <xf numFmtId="49" fontId="74" fillId="9" borderId="27" xfId="1" applyNumberFormat="1" applyFont="1" applyFill="1" applyBorder="1" applyAlignment="1">
      <alignment horizontal="center" vertical="center"/>
    </xf>
    <xf numFmtId="4" fontId="74" fillId="9" borderId="27" xfId="1" applyNumberFormat="1" applyFont="1" applyFill="1" applyBorder="1" applyAlignment="1">
      <alignment vertical="center"/>
    </xf>
    <xf numFmtId="0" fontId="74" fillId="9" borderId="70" xfId="1" applyFont="1" applyFill="1" applyBorder="1" applyAlignment="1">
      <alignment vertical="center"/>
    </xf>
    <xf numFmtId="49" fontId="65" fillId="9" borderId="28" xfId="0" applyNumberFormat="1" applyFont="1" applyFill="1" applyBorder="1" applyAlignment="1">
      <alignment horizontal="center" vertical="center"/>
    </xf>
    <xf numFmtId="49" fontId="74" fillId="9" borderId="28" xfId="1" applyNumberFormat="1" applyFont="1" applyFill="1" applyBorder="1" applyAlignment="1">
      <alignment horizontal="center" vertical="center"/>
    </xf>
    <xf numFmtId="4" fontId="74" fillId="9" borderId="28" xfId="1" applyNumberFormat="1" applyFont="1" applyFill="1" applyBorder="1" applyAlignment="1">
      <alignment vertical="center"/>
    </xf>
    <xf numFmtId="0" fontId="74" fillId="9" borderId="35" xfId="1" applyFont="1" applyFill="1" applyBorder="1" applyAlignment="1">
      <alignment vertical="center"/>
    </xf>
    <xf numFmtId="49" fontId="72" fillId="9" borderId="0" xfId="0" applyNumberFormat="1" applyFont="1" applyFill="1" applyBorder="1" applyAlignment="1">
      <alignment horizontal="left" vertical="center"/>
    </xf>
    <xf numFmtId="4" fontId="75" fillId="9" borderId="0" xfId="1" applyNumberFormat="1" applyFont="1" applyFill="1" applyBorder="1" applyAlignment="1">
      <alignment vertical="center"/>
    </xf>
    <xf numFmtId="0" fontId="75" fillId="9" borderId="0" xfId="1" applyFont="1" applyFill="1" applyBorder="1" applyAlignment="1">
      <alignment vertical="center"/>
    </xf>
    <xf numFmtId="49" fontId="76" fillId="9" borderId="38" xfId="0" applyNumberFormat="1" applyFont="1" applyFill="1" applyBorder="1" applyAlignment="1">
      <alignment horizontal="center" vertical="center"/>
    </xf>
    <xf numFmtId="49" fontId="76" fillId="9" borderId="27" xfId="0" applyNumberFormat="1" applyFont="1" applyFill="1" applyBorder="1" applyAlignment="1">
      <alignment horizontal="center" vertical="center"/>
    </xf>
    <xf numFmtId="49" fontId="68" fillId="9" borderId="27" xfId="0" applyNumberFormat="1" applyFont="1" applyFill="1" applyBorder="1" applyAlignment="1">
      <alignment horizontal="center" vertical="center"/>
    </xf>
    <xf numFmtId="49" fontId="76" fillId="9" borderId="39" xfId="0" applyNumberFormat="1" applyFont="1" applyFill="1" applyBorder="1" applyAlignment="1">
      <alignment horizontal="center" vertical="center"/>
    </xf>
    <xf numFmtId="49" fontId="76" fillId="9" borderId="28" xfId="0" applyNumberFormat="1" applyFont="1" applyFill="1" applyBorder="1" applyAlignment="1">
      <alignment horizontal="center" vertical="center"/>
    </xf>
    <xf numFmtId="49" fontId="68" fillId="9" borderId="28" xfId="0" applyNumberFormat="1" applyFont="1" applyFill="1" applyBorder="1" applyAlignment="1">
      <alignment horizontal="center" vertical="center"/>
    </xf>
    <xf numFmtId="49" fontId="74" fillId="9" borderId="29" xfId="1" applyNumberFormat="1" applyFont="1" applyFill="1" applyBorder="1" applyAlignment="1">
      <alignment horizontal="center" vertical="center"/>
    </xf>
    <xf numFmtId="4" fontId="74" fillId="9" borderId="29" xfId="1" applyNumberFormat="1" applyFont="1" applyFill="1" applyBorder="1" applyAlignment="1">
      <alignment vertical="center"/>
    </xf>
    <xf numFmtId="0" fontId="74" fillId="9" borderId="36" xfId="1" applyFont="1" applyFill="1" applyBorder="1" applyAlignment="1">
      <alignment vertical="center"/>
    </xf>
    <xf numFmtId="49" fontId="76" fillId="9" borderId="71" xfId="0" applyNumberFormat="1" applyFont="1" applyFill="1" applyBorder="1" applyAlignment="1">
      <alignment horizontal="center" vertical="center"/>
    </xf>
    <xf numFmtId="49" fontId="76" fillId="9" borderId="29" xfId="0" applyNumberFormat="1" applyFont="1" applyFill="1" applyBorder="1" applyAlignment="1">
      <alignment horizontal="center" vertical="center"/>
    </xf>
    <xf numFmtId="49" fontId="68" fillId="9" borderId="29" xfId="0" applyNumberFormat="1" applyFont="1" applyFill="1" applyBorder="1" applyAlignment="1">
      <alignment horizontal="center" vertical="center"/>
    </xf>
    <xf numFmtId="49" fontId="65" fillId="9" borderId="29" xfId="0" applyNumberFormat="1" applyFont="1" applyFill="1" applyBorder="1" applyAlignment="1">
      <alignment horizontal="center" vertical="center"/>
    </xf>
    <xf numFmtId="165" fontId="7" fillId="10" borderId="23" xfId="1" applyNumberFormat="1" applyFont="1" applyFill="1" applyBorder="1" applyAlignment="1">
      <alignment horizontal="right" vertical="center"/>
    </xf>
    <xf numFmtId="165" fontId="7" fillId="4" borderId="25" xfId="1" applyNumberFormat="1" applyFont="1" applyFill="1" applyBorder="1" applyAlignment="1">
      <alignment horizontal="right" vertical="center"/>
    </xf>
    <xf numFmtId="165" fontId="7" fillId="10" borderId="40" xfId="1" applyNumberFormat="1" applyFont="1" applyFill="1" applyBorder="1" applyAlignment="1">
      <alignment horizontal="right" vertical="center"/>
    </xf>
    <xf numFmtId="0" fontId="73" fillId="8" borderId="32" xfId="1" applyFont="1" applyFill="1" applyBorder="1" applyAlignment="1">
      <alignment horizontal="left" vertical="center"/>
    </xf>
    <xf numFmtId="0" fontId="8" fillId="7" borderId="26" xfId="1" applyFont="1" applyFill="1" applyBorder="1" applyAlignment="1">
      <alignment horizontal="right" vertical="center" wrapText="1"/>
    </xf>
    <xf numFmtId="49" fontId="69" fillId="9" borderId="0" xfId="0" applyNumberFormat="1" applyFont="1" applyFill="1" applyBorder="1" applyAlignment="1">
      <alignment vertical="center"/>
    </xf>
    <xf numFmtId="49" fontId="67" fillId="9" borderId="0" xfId="0" applyNumberFormat="1" applyFont="1" applyFill="1" applyAlignment="1">
      <alignment horizontal="center" vertical="center"/>
    </xf>
    <xf numFmtId="49" fontId="67" fillId="9" borderId="0" xfId="1" applyNumberFormat="1" applyFont="1" applyFill="1" applyAlignment="1">
      <alignment horizontal="center" vertical="center"/>
    </xf>
    <xf numFmtId="4" fontId="67" fillId="9" borderId="0" xfId="1" applyNumberFormat="1" applyFont="1" applyFill="1" applyAlignment="1">
      <alignment vertical="center"/>
    </xf>
    <xf numFmtId="0" fontId="67" fillId="9" borderId="0" xfId="1" applyFont="1" applyFill="1" applyAlignment="1">
      <alignment vertical="center"/>
    </xf>
    <xf numFmtId="0" fontId="58" fillId="9" borderId="0" xfId="1" applyFont="1" applyFill="1"/>
    <xf numFmtId="49" fontId="74" fillId="9" borderId="69" xfId="1" applyNumberFormat="1" applyFont="1" applyFill="1" applyBorder="1" applyAlignment="1">
      <alignment horizontal="center" vertical="center"/>
    </xf>
    <xf numFmtId="4" fontId="74" fillId="9" borderId="69" xfId="1" applyNumberFormat="1" applyFont="1" applyFill="1" applyBorder="1" applyAlignment="1">
      <alignment vertical="center"/>
    </xf>
    <xf numFmtId="0" fontId="77" fillId="9" borderId="0" xfId="0" applyFont="1" applyFill="1" applyAlignment="1">
      <alignment horizontal="right"/>
    </xf>
    <xf numFmtId="164" fontId="0" fillId="0" borderId="0" xfId="0" applyNumberFormat="1"/>
    <xf numFmtId="49" fontId="59" fillId="7" borderId="14" xfId="1" applyNumberFormat="1" applyFont="1" applyFill="1" applyBorder="1" applyAlignment="1">
      <alignment horizontal="right" vertical="center" wrapText="1"/>
    </xf>
    <xf numFmtId="165" fontId="7" fillId="10" borderId="12" xfId="1" applyNumberFormat="1" applyFont="1" applyFill="1" applyBorder="1" applyAlignment="1">
      <alignment horizontal="right" vertical="center"/>
    </xf>
    <xf numFmtId="0" fontId="8" fillId="7" borderId="26" xfId="1" applyFont="1" applyFill="1" applyBorder="1" applyAlignment="1">
      <alignment horizontal="right" vertical="center" wrapText="1"/>
    </xf>
    <xf numFmtId="4" fontId="66" fillId="9" borderId="0" xfId="1" applyNumberFormat="1" applyFont="1" applyFill="1" applyAlignment="1">
      <alignment vertical="center"/>
    </xf>
    <xf numFmtId="0" fontId="66" fillId="9" borderId="0" xfId="1" applyFont="1" applyFill="1" applyAlignment="1">
      <alignment vertical="center"/>
    </xf>
    <xf numFmtId="0" fontId="20" fillId="7" borderId="12" xfId="1" applyFont="1" applyFill="1" applyBorder="1" applyAlignment="1">
      <alignment horizontal="right" vertical="center" wrapText="1"/>
    </xf>
    <xf numFmtId="4" fontId="1" fillId="0" borderId="0" xfId="1" applyNumberFormat="1" applyAlignment="1">
      <alignment vertical="center"/>
    </xf>
    <xf numFmtId="164" fontId="37" fillId="9" borderId="0" xfId="2" applyNumberFormat="1" applyFont="1" applyFill="1" applyAlignment="1">
      <alignment vertical="center"/>
    </xf>
    <xf numFmtId="49" fontId="72" fillId="8" borderId="72" xfId="0" applyNumberFormat="1" applyFont="1" applyFill="1" applyBorder="1" applyAlignment="1">
      <alignment horizontal="left" vertical="center"/>
    </xf>
    <xf numFmtId="49" fontId="72" fillId="8" borderId="73" xfId="0" applyNumberFormat="1" applyFont="1" applyFill="1" applyBorder="1" applyAlignment="1">
      <alignment horizontal="left" vertical="center"/>
    </xf>
    <xf numFmtId="49" fontId="72" fillId="8" borderId="74" xfId="0" applyNumberFormat="1" applyFont="1" applyFill="1" applyBorder="1" applyAlignment="1">
      <alignment horizontal="left" vertical="center"/>
    </xf>
    <xf numFmtId="49" fontId="72" fillId="8" borderId="30" xfId="0" applyNumberFormat="1" applyFont="1" applyFill="1" applyBorder="1" applyAlignment="1">
      <alignment horizontal="left" vertical="center"/>
    </xf>
    <xf numFmtId="49" fontId="72" fillId="8" borderId="31" xfId="0" applyNumberFormat="1" applyFont="1" applyFill="1" applyBorder="1" applyAlignment="1">
      <alignment horizontal="left" vertical="center"/>
    </xf>
    <xf numFmtId="0" fontId="48" fillId="5" borderId="53" xfId="2" applyFont="1" applyFill="1" applyBorder="1" applyAlignment="1">
      <alignment horizontal="left" vertical="center"/>
    </xf>
    <xf numFmtId="0" fontId="48" fillId="5" borderId="54" xfId="2" applyFont="1" applyFill="1" applyBorder="1" applyAlignment="1">
      <alignment horizontal="left" vertical="center"/>
    </xf>
    <xf numFmtId="0" fontId="54" fillId="0" borderId="0" xfId="2" applyFont="1" applyBorder="1" applyAlignment="1">
      <alignment horizontal="left" vertical="center"/>
    </xf>
    <xf numFmtId="0" fontId="57" fillId="0" borderId="0" xfId="2" applyFont="1" applyBorder="1" applyAlignment="1">
      <alignment horizontal="justify" vertical="center"/>
    </xf>
    <xf numFmtId="0" fontId="41" fillId="0" borderId="0" xfId="2" applyFont="1" applyBorder="1" applyAlignment="1">
      <alignment horizontal="justify" vertical="center"/>
    </xf>
    <xf numFmtId="164" fontId="32" fillId="0" borderId="0" xfId="2" applyNumberFormat="1" applyFont="1" applyAlignment="1">
      <alignment horizontal="right" vertical="center"/>
    </xf>
    <xf numFmtId="0" fontId="48" fillId="5" borderId="45" xfId="2" applyFont="1" applyFill="1" applyBorder="1" applyAlignment="1">
      <alignment horizontal="left" vertical="center" wrapText="1"/>
    </xf>
    <xf numFmtId="0" fontId="48" fillId="5" borderId="46" xfId="2" applyFont="1" applyFill="1" applyBorder="1" applyAlignment="1">
      <alignment horizontal="left" vertical="center" wrapText="1"/>
    </xf>
    <xf numFmtId="0" fontId="48" fillId="6" borderId="44" xfId="2" applyFont="1" applyFill="1" applyBorder="1" applyAlignment="1">
      <alignment horizontal="left" vertical="center"/>
    </xf>
    <xf numFmtId="0" fontId="48" fillId="6" borderId="44" xfId="2" applyFont="1" applyFill="1" applyBorder="1" applyAlignment="1">
      <alignment horizontal="left" vertical="center" wrapText="1"/>
    </xf>
    <xf numFmtId="0" fontId="41" fillId="0" borderId="43" xfId="2" applyFont="1" applyBorder="1" applyAlignment="1">
      <alignment horizontal="justify" vertical="center"/>
    </xf>
    <xf numFmtId="0" fontId="38" fillId="0" borderId="0" xfId="2" applyFont="1" applyBorder="1" applyAlignment="1">
      <alignment horizontal="justify" vertical="center"/>
    </xf>
    <xf numFmtId="0" fontId="41" fillId="0" borderId="0" xfId="2" applyFont="1" applyBorder="1" applyAlignment="1">
      <alignment horizontal="justify"/>
    </xf>
    <xf numFmtId="0" fontId="41" fillId="5" borderId="43" xfId="2" applyFont="1" applyFill="1" applyBorder="1" applyAlignment="1">
      <alignment horizontal="justify" vertical="center"/>
    </xf>
    <xf numFmtId="0" fontId="45" fillId="6" borderId="44" xfId="2" applyFont="1" applyFill="1" applyBorder="1" applyAlignment="1">
      <alignment horizontal="left" vertical="center" wrapText="1"/>
    </xf>
    <xf numFmtId="165" fontId="11" fillId="0" borderId="75" xfId="1" applyNumberFormat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23" fillId="7" borderId="76" xfId="1" applyFont="1" applyFill="1" applyBorder="1" applyAlignment="1">
      <alignment horizontal="right" vertical="center" wrapText="1"/>
    </xf>
    <xf numFmtId="0" fontId="23" fillId="7" borderId="77" xfId="1" applyFont="1" applyFill="1" applyBorder="1" applyAlignment="1">
      <alignment vertical="center"/>
    </xf>
    <xf numFmtId="0" fontId="8" fillId="7" borderId="26" xfId="1" applyFont="1" applyFill="1" applyBorder="1" applyAlignment="1">
      <alignment horizontal="right" vertical="center" wrapText="1"/>
    </xf>
    <xf numFmtId="0" fontId="8" fillId="7" borderId="25" xfId="1" applyFont="1" applyFill="1" applyBorder="1" applyAlignment="1">
      <alignment vertical="center"/>
    </xf>
    <xf numFmtId="0" fontId="13" fillId="0" borderId="78" xfId="1" applyFont="1" applyBorder="1" applyAlignment="1">
      <alignment horizontal="left" vertical="center"/>
    </xf>
    <xf numFmtId="0" fontId="13" fillId="0" borderId="67" xfId="1" applyFont="1" applyBorder="1" applyAlignment="1">
      <alignment horizontal="left" vertical="center"/>
    </xf>
    <xf numFmtId="0" fontId="23" fillId="7" borderId="13" xfId="1" applyFont="1" applyFill="1" applyBorder="1" applyAlignment="1">
      <alignment horizontal="left" vertical="center"/>
    </xf>
    <xf numFmtId="0" fontId="23" fillId="7" borderId="24" xfId="1" applyFont="1" applyFill="1" applyBorder="1" applyAlignment="1">
      <alignment horizontal="left" vertical="center"/>
    </xf>
    <xf numFmtId="0" fontId="19" fillId="0" borderId="75" xfId="1" applyFont="1" applyBorder="1" applyAlignment="1">
      <alignment horizontal="center" vertical="center"/>
    </xf>
    <xf numFmtId="0" fontId="8" fillId="2" borderId="34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7" borderId="79" xfId="1" applyFont="1" applyFill="1" applyBorder="1" applyAlignment="1">
      <alignment horizontal="right" vertical="center" wrapText="1"/>
    </xf>
    <xf numFmtId="0" fontId="8" fillId="7" borderId="80" xfId="1" applyFont="1" applyFill="1" applyBorder="1" applyAlignment="1">
      <alignment vertical="center"/>
    </xf>
    <xf numFmtId="0" fontId="17" fillId="2" borderId="81" xfId="1" applyFont="1" applyFill="1" applyBorder="1" applyAlignment="1">
      <alignment horizontal="center" vertical="center" wrapText="1"/>
    </xf>
    <xf numFmtId="0" fontId="18" fillId="0" borderId="82" xfId="1" applyFont="1" applyBorder="1" applyAlignment="1">
      <alignment vertical="center"/>
    </xf>
    <xf numFmtId="0" fontId="17" fillId="2" borderId="81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right" vertical="center" wrapText="1"/>
    </xf>
    <xf numFmtId="0" fontId="8" fillId="2" borderId="34" xfId="1" applyFont="1" applyFill="1" applyBorder="1" applyAlignment="1">
      <alignment horizontal="center" vertical="center" wrapText="1"/>
    </xf>
    <xf numFmtId="0" fontId="8" fillId="2" borderId="83" xfId="1" applyFont="1" applyFill="1" applyBorder="1" applyAlignment="1">
      <alignment horizontal="center" vertical="center" wrapText="1"/>
    </xf>
    <xf numFmtId="0" fontId="8" fillId="2" borderId="84" xfId="1" applyFont="1" applyFill="1" applyBorder="1" applyAlignment="1">
      <alignment horizontal="center" vertical="center" wrapText="1"/>
    </xf>
    <xf numFmtId="0" fontId="8" fillId="2" borderId="80" xfId="1" applyFont="1" applyFill="1" applyBorder="1" applyAlignment="1">
      <alignment horizontal="center" vertical="center" wrapText="1"/>
    </xf>
    <xf numFmtId="0" fontId="8" fillId="2" borderId="85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20" fillId="2" borderId="86" xfId="1" applyFont="1" applyFill="1" applyBorder="1" applyAlignment="1">
      <alignment horizontal="center" vertical="center" wrapText="1"/>
    </xf>
    <xf numFmtId="0" fontId="20" fillId="2" borderId="87" xfId="1" applyFont="1" applyFill="1" applyBorder="1" applyAlignment="1">
      <alignment horizontal="center" vertical="center" wrapText="1"/>
    </xf>
    <xf numFmtId="0" fontId="20" fillId="2" borderId="88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vertical="center"/>
    </xf>
    <xf numFmtId="0" fontId="20" fillId="2" borderId="63" xfId="1" applyFont="1" applyFill="1" applyBorder="1" applyAlignment="1">
      <alignment horizontal="center" vertical="center" textRotation="90" wrapText="1"/>
    </xf>
    <xf numFmtId="0" fontId="20" fillId="2" borderId="16" xfId="1" applyFont="1" applyFill="1" applyBorder="1" applyAlignment="1">
      <alignment horizontal="center" vertical="center" textRotation="90" wrapText="1"/>
    </xf>
    <xf numFmtId="0" fontId="20" fillId="2" borderId="84" xfId="1" applyFont="1" applyFill="1" applyBorder="1" applyAlignment="1">
      <alignment horizontal="center" vertical="center" textRotation="90" wrapText="1"/>
    </xf>
    <xf numFmtId="0" fontId="7" fillId="2" borderId="81" xfId="1" applyFont="1" applyFill="1" applyBorder="1" applyAlignment="1">
      <alignment horizontal="center" vertical="center" textRotation="90" wrapText="1"/>
    </xf>
    <xf numFmtId="0" fontId="17" fillId="2" borderId="89" xfId="1" applyFont="1" applyFill="1" applyBorder="1" applyAlignment="1">
      <alignment horizontal="center" vertical="center" wrapText="1"/>
    </xf>
    <xf numFmtId="0" fontId="8" fillId="2" borderId="90" xfId="1" applyFont="1" applyFill="1" applyBorder="1" applyAlignment="1">
      <alignment horizontal="center" vertical="center" wrapText="1"/>
    </xf>
    <xf numFmtId="0" fontId="8" fillId="2" borderId="67" xfId="1" applyFont="1" applyFill="1" applyBorder="1" applyAlignment="1">
      <alignment horizontal="center" vertical="center" wrapText="1"/>
    </xf>
    <xf numFmtId="0" fontId="11" fillId="0" borderId="91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1" fillId="2" borderId="75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 wrapText="1"/>
    </xf>
    <xf numFmtId="0" fontId="7" fillId="2" borderId="63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7" fillId="2" borderId="84" xfId="1" applyFont="1" applyFill="1" applyBorder="1" applyAlignment="1">
      <alignment horizontal="left" vertical="center" wrapText="1"/>
    </xf>
    <xf numFmtId="0" fontId="7" fillId="2" borderId="86" xfId="1" applyFont="1" applyFill="1" applyBorder="1" applyAlignment="1">
      <alignment horizontal="center" vertical="center" textRotation="94" wrapText="1"/>
    </xf>
    <xf numFmtId="0" fontId="7" fillId="2" borderId="87" xfId="1" applyFont="1" applyFill="1" applyBorder="1" applyAlignment="1">
      <alignment horizontal="center" vertical="center" textRotation="94" wrapText="1"/>
    </xf>
    <xf numFmtId="0" fontId="7" fillId="2" borderId="88" xfId="1" applyFont="1" applyFill="1" applyBorder="1" applyAlignment="1">
      <alignment horizontal="center" vertical="center" textRotation="94" wrapText="1"/>
    </xf>
    <xf numFmtId="0" fontId="7" fillId="2" borderId="8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1" fillId="0" borderId="87" xfId="1" applyFont="1" applyBorder="1" applyAlignment="1">
      <alignment horizontal="center" vertical="center" wrapText="1"/>
    </xf>
    <xf numFmtId="0" fontId="12" fillId="0" borderId="92" xfId="1" applyFont="1" applyBorder="1" applyAlignment="1">
      <alignment horizontal="left" vertical="center" wrapText="1"/>
    </xf>
    <xf numFmtId="0" fontId="12" fillId="0" borderId="93" xfId="1" applyFont="1" applyBorder="1" applyAlignment="1">
      <alignment horizontal="left" vertical="center" wrapText="1"/>
    </xf>
  </cellXfs>
  <cellStyles count="11">
    <cellStyle name="Excel Built-in Normal" xfId="1"/>
    <cellStyle name="Excel Built-in Normal 1" xfId="2"/>
    <cellStyle name="Excel Built-in Normal 2" xfId="3"/>
    <cellStyle name="Header" xfId="4"/>
    <cellStyle name="Header 2" xfId="5"/>
    <cellStyle name="Normální" xfId="0" builtinId="0"/>
    <cellStyle name="Normální 2" xfId="6"/>
    <cellStyle name="normální 3" xfId="7"/>
    <cellStyle name="Normální 4" xfId="8"/>
    <cellStyle name="Normální 4 2" xfId="9"/>
    <cellStyle name="normální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DEADA"/>
      <rgbColor rgb="0099CCFF"/>
      <rgbColor rgb="00FF99CC"/>
      <rgbColor rgb="00CC99FF"/>
      <rgbColor rgb="00FDE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ntel\Downloads\2017%20-%20ROZPO&#268;ET%20-%20SCHV&#193;LE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 o stavu rozpočtu 2017"/>
      <sheetName val="Změna od návrhu"/>
      <sheetName val="PŘÍJMY 2017 "/>
      <sheetName val="PŘÍJMY 2017 - komentář "/>
      <sheetName val="VÝDAJE 2017"/>
      <sheetName val="VÝDAJE 2017 - komentář "/>
    </sheetNames>
    <sheetDataSet>
      <sheetData sheetId="0"/>
      <sheetData sheetId="1"/>
      <sheetData sheetId="2">
        <row r="116">
          <cell r="F116">
            <v>5000000</v>
          </cell>
        </row>
      </sheetData>
      <sheetData sheetId="3"/>
      <sheetData sheetId="4">
        <row r="51">
          <cell r="F51">
            <v>1891555.86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M58" sqref="M58"/>
    </sheetView>
  </sheetViews>
  <sheetFormatPr defaultColWidth="8.7109375" defaultRowHeight="15" x14ac:dyDescent="0.25"/>
  <cols>
    <col min="1" max="1" width="3.7109375" style="67" customWidth="1"/>
    <col min="2" max="2" width="3.7109375" style="61" customWidth="1"/>
    <col min="3" max="3" width="2.28515625" style="61" customWidth="1"/>
    <col min="4" max="4" width="2.7109375" style="61" customWidth="1"/>
    <col min="5" max="5" width="2.42578125" style="61" customWidth="1"/>
    <col min="6" max="6" width="7.7109375" style="61" customWidth="1"/>
    <col min="7" max="7" width="5.7109375" style="62" customWidth="1"/>
    <col min="8" max="8" width="3.7109375" style="62" customWidth="1"/>
    <col min="9" max="9" width="9.7109375" style="62" customWidth="1"/>
    <col min="10" max="11" width="5.7109375" style="62" customWidth="1"/>
    <col min="12" max="13" width="11.7109375" style="63" customWidth="1"/>
    <col min="14" max="14" width="68.42578125" style="64" customWidth="1"/>
    <col min="15" max="16384" width="8.7109375" style="1"/>
  </cols>
  <sheetData>
    <row r="1" spans="1:14" ht="15" customHeight="1" x14ac:dyDescent="0.25"/>
    <row r="2" spans="1:14" ht="21" x14ac:dyDescent="0.25">
      <c r="A2" s="59" t="s">
        <v>61</v>
      </c>
      <c r="B2" s="60"/>
      <c r="C2" s="60"/>
      <c r="D2" s="60"/>
    </row>
    <row r="3" spans="1:14" ht="9.9499999999999993" customHeight="1" x14ac:dyDescent="0.25">
      <c r="A3" s="65"/>
      <c r="B3" s="60"/>
      <c r="C3" s="60"/>
      <c r="D3" s="60"/>
    </row>
    <row r="4" spans="1:14" s="79" customFormat="1" ht="15.75" customHeight="1" thickBot="1" x14ac:dyDescent="0.3">
      <c r="A4" s="74" t="s">
        <v>129</v>
      </c>
      <c r="B4" s="66"/>
      <c r="C4" s="66"/>
      <c r="D4" s="66"/>
      <c r="E4" s="66"/>
      <c r="F4" s="66"/>
      <c r="G4" s="75"/>
      <c r="H4" s="75"/>
      <c r="I4" s="75"/>
      <c r="J4" s="75"/>
      <c r="K4" s="75"/>
      <c r="L4" s="76"/>
      <c r="M4" s="76"/>
      <c r="N4" s="77"/>
    </row>
    <row r="5" spans="1:14" ht="15.75" customHeight="1" thickBot="1" x14ac:dyDescent="0.3">
      <c r="A5" s="80" t="s">
        <v>51</v>
      </c>
      <c r="B5" s="81" t="s">
        <v>52</v>
      </c>
      <c r="C5" s="81" t="s">
        <v>53</v>
      </c>
      <c r="D5" s="81" t="s">
        <v>54</v>
      </c>
      <c r="E5" s="81" t="s">
        <v>55</v>
      </c>
      <c r="F5" s="82" t="s">
        <v>35</v>
      </c>
      <c r="G5" s="83" t="s">
        <v>36</v>
      </c>
      <c r="H5" s="83" t="s">
        <v>56</v>
      </c>
      <c r="I5" s="83" t="s">
        <v>2</v>
      </c>
      <c r="J5" s="83" t="s">
        <v>57</v>
      </c>
      <c r="K5" s="83" t="s">
        <v>58</v>
      </c>
      <c r="L5" s="84" t="s">
        <v>37</v>
      </c>
      <c r="M5" s="84" t="s">
        <v>38</v>
      </c>
      <c r="N5" s="85" t="s">
        <v>39</v>
      </c>
    </row>
    <row r="6" spans="1:14" ht="14.1" customHeight="1" x14ac:dyDescent="0.25">
      <c r="A6" s="197" t="s">
        <v>89</v>
      </c>
      <c r="B6" s="198" t="s">
        <v>89</v>
      </c>
      <c r="C6" s="199"/>
      <c r="D6" s="199">
        <v>231</v>
      </c>
      <c r="E6" s="199"/>
      <c r="F6" s="186" t="s">
        <v>40</v>
      </c>
      <c r="G6" s="187" t="s">
        <v>41</v>
      </c>
      <c r="H6" s="187">
        <v>0</v>
      </c>
      <c r="I6" s="187" t="s">
        <v>82</v>
      </c>
      <c r="J6" s="187">
        <v>0</v>
      </c>
      <c r="K6" s="187">
        <v>0</v>
      </c>
      <c r="L6" s="188">
        <v>61158</v>
      </c>
      <c r="M6" s="188">
        <v>0</v>
      </c>
      <c r="N6" s="189" t="s">
        <v>83</v>
      </c>
    </row>
    <row r="7" spans="1:14" ht="14.1" customHeight="1" x14ac:dyDescent="0.25">
      <c r="A7" s="200" t="s">
        <v>89</v>
      </c>
      <c r="B7" s="201" t="s">
        <v>89</v>
      </c>
      <c r="C7" s="202"/>
      <c r="D7" s="202">
        <v>231</v>
      </c>
      <c r="E7" s="202"/>
      <c r="F7" s="190" t="s">
        <v>42</v>
      </c>
      <c r="G7" s="191" t="s">
        <v>43</v>
      </c>
      <c r="H7" s="191">
        <v>0</v>
      </c>
      <c r="I7" s="191" t="s">
        <v>82</v>
      </c>
      <c r="J7" s="191">
        <v>0</v>
      </c>
      <c r="K7" s="191">
        <v>0</v>
      </c>
      <c r="L7" s="192">
        <v>0</v>
      </c>
      <c r="M7" s="192">
        <v>44776</v>
      </c>
      <c r="N7" s="193" t="s">
        <v>44</v>
      </c>
    </row>
    <row r="8" spans="1:14" ht="14.1" customHeight="1" x14ac:dyDescent="0.25">
      <c r="A8" s="200" t="s">
        <v>89</v>
      </c>
      <c r="B8" s="201" t="s">
        <v>89</v>
      </c>
      <c r="C8" s="202"/>
      <c r="D8" s="202" t="s">
        <v>59</v>
      </c>
      <c r="E8" s="202"/>
      <c r="F8" s="190" t="s">
        <v>42</v>
      </c>
      <c r="G8" s="191" t="s">
        <v>45</v>
      </c>
      <c r="H8" s="191" t="s">
        <v>60</v>
      </c>
      <c r="I8" s="191" t="s">
        <v>82</v>
      </c>
      <c r="J8" s="191" t="s">
        <v>60</v>
      </c>
      <c r="K8" s="191" t="s">
        <v>60</v>
      </c>
      <c r="L8" s="192">
        <v>0</v>
      </c>
      <c r="M8" s="192">
        <v>11192</v>
      </c>
      <c r="N8" s="193" t="s">
        <v>84</v>
      </c>
    </row>
    <row r="9" spans="1:14" ht="14.1" customHeight="1" x14ac:dyDescent="0.25">
      <c r="A9" s="200" t="s">
        <v>89</v>
      </c>
      <c r="B9" s="201" t="s">
        <v>89</v>
      </c>
      <c r="C9" s="202"/>
      <c r="D9" s="202" t="s">
        <v>59</v>
      </c>
      <c r="E9" s="202"/>
      <c r="F9" s="190" t="s">
        <v>42</v>
      </c>
      <c r="G9" s="203" t="s">
        <v>46</v>
      </c>
      <c r="H9" s="203" t="s">
        <v>60</v>
      </c>
      <c r="I9" s="191" t="s">
        <v>82</v>
      </c>
      <c r="J9" s="191">
        <v>0</v>
      </c>
      <c r="K9" s="191">
        <v>0</v>
      </c>
      <c r="L9" s="204">
        <v>0</v>
      </c>
      <c r="M9" s="204">
        <v>4032</v>
      </c>
      <c r="N9" s="205" t="s">
        <v>47</v>
      </c>
    </row>
    <row r="10" spans="1:14" ht="14.1" customHeight="1" thickBot="1" x14ac:dyDescent="0.3">
      <c r="A10" s="206" t="s">
        <v>89</v>
      </c>
      <c r="B10" s="207" t="s">
        <v>89</v>
      </c>
      <c r="C10" s="208"/>
      <c r="D10" s="208" t="s">
        <v>59</v>
      </c>
      <c r="E10" s="208"/>
      <c r="F10" s="209" t="s">
        <v>42</v>
      </c>
      <c r="G10" s="203" t="s">
        <v>127</v>
      </c>
      <c r="H10" s="203" t="s">
        <v>60</v>
      </c>
      <c r="I10" s="203" t="s">
        <v>82</v>
      </c>
      <c r="J10" s="203" t="s">
        <v>60</v>
      </c>
      <c r="K10" s="203" t="s">
        <v>60</v>
      </c>
      <c r="L10" s="204">
        <v>0</v>
      </c>
      <c r="M10" s="204">
        <v>1158</v>
      </c>
      <c r="N10" s="205" t="s">
        <v>128</v>
      </c>
    </row>
    <row r="11" spans="1:14" s="116" customFormat="1" ht="14.1" customHeight="1" thickBot="1" x14ac:dyDescent="0.25">
      <c r="A11" s="233" t="s">
        <v>24</v>
      </c>
      <c r="B11" s="234"/>
      <c r="C11" s="234"/>
      <c r="D11" s="234"/>
      <c r="E11" s="234"/>
      <c r="F11" s="234"/>
      <c r="G11" s="234"/>
      <c r="H11" s="234"/>
      <c r="I11" s="234"/>
      <c r="J11" s="234"/>
      <c r="K11" s="235"/>
      <c r="L11" s="113">
        <f>SUM(L6:L10)</f>
        <v>61158</v>
      </c>
      <c r="M11" s="113">
        <f>SUM(M6:M10)</f>
        <v>61158</v>
      </c>
      <c r="N11" s="114"/>
    </row>
    <row r="12" spans="1:14" s="116" customFormat="1" ht="9.9499999999999993" customHeight="1" x14ac:dyDescent="0.2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5"/>
      <c r="M12" s="195"/>
      <c r="N12" s="196"/>
    </row>
    <row r="13" spans="1:14" s="220" customFormat="1" ht="15.75" customHeight="1" thickBot="1" x14ac:dyDescent="0.3">
      <c r="A13" s="215" t="s">
        <v>152</v>
      </c>
      <c r="B13" s="216"/>
      <c r="C13" s="216"/>
      <c r="D13" s="216"/>
      <c r="E13" s="216"/>
      <c r="F13" s="216"/>
      <c r="G13" s="217"/>
      <c r="H13" s="217"/>
      <c r="I13" s="217"/>
      <c r="J13" s="217"/>
      <c r="K13" s="217"/>
      <c r="L13" s="218"/>
      <c r="M13" s="218"/>
      <c r="N13" s="219"/>
    </row>
    <row r="14" spans="1:14" ht="15.75" customHeight="1" thickBot="1" x14ac:dyDescent="0.3">
      <c r="A14" s="80" t="s">
        <v>51</v>
      </c>
      <c r="B14" s="81" t="s">
        <v>52</v>
      </c>
      <c r="C14" s="81" t="s">
        <v>53</v>
      </c>
      <c r="D14" s="81" t="s">
        <v>54</v>
      </c>
      <c r="E14" s="81" t="s">
        <v>55</v>
      </c>
      <c r="F14" s="82" t="s">
        <v>35</v>
      </c>
      <c r="G14" s="83" t="s">
        <v>36</v>
      </c>
      <c r="H14" s="83" t="s">
        <v>56</v>
      </c>
      <c r="I14" s="83" t="s">
        <v>2</v>
      </c>
      <c r="J14" s="83" t="s">
        <v>57</v>
      </c>
      <c r="K14" s="83" t="s">
        <v>58</v>
      </c>
      <c r="L14" s="84" t="s">
        <v>37</v>
      </c>
      <c r="M14" s="84" t="s">
        <v>38</v>
      </c>
      <c r="N14" s="85" t="s">
        <v>39</v>
      </c>
    </row>
    <row r="15" spans="1:14" ht="14.1" customHeight="1" x14ac:dyDescent="0.25">
      <c r="A15" s="197" t="s">
        <v>89</v>
      </c>
      <c r="B15" s="198" t="s">
        <v>89</v>
      </c>
      <c r="C15" s="199"/>
      <c r="D15" s="199">
        <v>231</v>
      </c>
      <c r="E15" s="199"/>
      <c r="F15" s="186" t="s">
        <v>40</v>
      </c>
      <c r="G15" s="187" t="s">
        <v>136</v>
      </c>
      <c r="H15" s="187">
        <v>0</v>
      </c>
      <c r="I15" s="187" t="s">
        <v>155</v>
      </c>
      <c r="J15" s="187">
        <v>0</v>
      </c>
      <c r="K15" s="187">
        <v>0</v>
      </c>
      <c r="L15" s="188">
        <v>30000</v>
      </c>
      <c r="M15" s="188">
        <v>0</v>
      </c>
      <c r="N15" s="189" t="s">
        <v>153</v>
      </c>
    </row>
    <row r="16" spans="1:14" ht="14.1" customHeight="1" thickBot="1" x14ac:dyDescent="0.3">
      <c r="A16" s="200" t="s">
        <v>89</v>
      </c>
      <c r="B16" s="201" t="s">
        <v>89</v>
      </c>
      <c r="C16" s="202"/>
      <c r="D16" s="202">
        <v>231</v>
      </c>
      <c r="E16" s="199"/>
      <c r="F16" s="186" t="s">
        <v>154</v>
      </c>
      <c r="G16" s="221" t="s">
        <v>86</v>
      </c>
      <c r="H16" s="221" t="s">
        <v>60</v>
      </c>
      <c r="I16" s="187" t="s">
        <v>155</v>
      </c>
      <c r="J16" s="187" t="s">
        <v>60</v>
      </c>
      <c r="K16" s="187" t="s">
        <v>156</v>
      </c>
      <c r="L16" s="222">
        <v>0</v>
      </c>
      <c r="M16" s="222">
        <v>30000</v>
      </c>
      <c r="N16" s="189" t="s">
        <v>157</v>
      </c>
    </row>
    <row r="17" spans="1:14" s="116" customFormat="1" ht="14.1" customHeight="1" thickBot="1" x14ac:dyDescent="0.25">
      <c r="A17" s="233" t="s">
        <v>24</v>
      </c>
      <c r="B17" s="234"/>
      <c r="C17" s="234"/>
      <c r="D17" s="234"/>
      <c r="E17" s="234"/>
      <c r="F17" s="234"/>
      <c r="G17" s="234"/>
      <c r="H17" s="234"/>
      <c r="I17" s="234"/>
      <c r="J17" s="234"/>
      <c r="K17" s="235"/>
      <c r="L17" s="113">
        <f>SUM(L15:L16)</f>
        <v>30000</v>
      </c>
      <c r="M17" s="113">
        <f>SUM(M15:M16)</f>
        <v>30000</v>
      </c>
      <c r="N17" s="114"/>
    </row>
    <row r="18" spans="1:14" s="116" customFormat="1" ht="14.1" customHeight="1" x14ac:dyDescent="0.2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5"/>
      <c r="M18" s="195"/>
      <c r="N18" s="196"/>
    </row>
    <row r="19" spans="1:14" s="116" customFormat="1" ht="14.1" customHeight="1" x14ac:dyDescent="0.2">
      <c r="A19" s="194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5"/>
      <c r="M19" s="195"/>
      <c r="N19" s="196"/>
    </row>
    <row r="20" spans="1:14" ht="21.75" thickBot="1" x14ac:dyDescent="0.3">
      <c r="A20" s="59" t="s">
        <v>182</v>
      </c>
      <c r="B20" s="60"/>
      <c r="C20" s="60"/>
      <c r="D20" s="60"/>
    </row>
    <row r="21" spans="1:14" s="87" customFormat="1" ht="14.1" customHeight="1" thickBot="1" x14ac:dyDescent="0.3">
      <c r="A21" s="80" t="s">
        <v>51</v>
      </c>
      <c r="B21" s="81" t="s">
        <v>52</v>
      </c>
      <c r="C21" s="81" t="s">
        <v>53</v>
      </c>
      <c r="D21" s="81" t="s">
        <v>54</v>
      </c>
      <c r="E21" s="81" t="s">
        <v>55</v>
      </c>
      <c r="F21" s="82" t="s">
        <v>35</v>
      </c>
      <c r="G21" s="83" t="s">
        <v>36</v>
      </c>
      <c r="H21" s="83" t="s">
        <v>56</v>
      </c>
      <c r="I21" s="83" t="s">
        <v>2</v>
      </c>
      <c r="J21" s="83" t="s">
        <v>57</v>
      </c>
      <c r="K21" s="83" t="s">
        <v>58</v>
      </c>
      <c r="L21" s="84" t="s">
        <v>37</v>
      </c>
      <c r="M21" s="84" t="s">
        <v>38</v>
      </c>
      <c r="N21" s="213" t="s">
        <v>163</v>
      </c>
    </row>
    <row r="22" spans="1:14" ht="14.1" customHeight="1" x14ac:dyDescent="0.25">
      <c r="A22" s="119" t="s">
        <v>89</v>
      </c>
      <c r="B22" s="117" t="s">
        <v>89</v>
      </c>
      <c r="C22" s="184"/>
      <c r="D22" s="184" t="s">
        <v>59</v>
      </c>
      <c r="E22" s="68"/>
      <c r="F22" s="69" t="s">
        <v>65</v>
      </c>
      <c r="G22" s="104" t="s">
        <v>49</v>
      </c>
      <c r="H22" s="104" t="s">
        <v>60</v>
      </c>
      <c r="I22" s="104" t="s">
        <v>60</v>
      </c>
      <c r="J22" s="104" t="s">
        <v>60</v>
      </c>
      <c r="K22" s="104" t="s">
        <v>60</v>
      </c>
      <c r="L22" s="105">
        <v>0</v>
      </c>
      <c r="M22" s="188">
        <v>-12817.06</v>
      </c>
      <c r="N22" s="112" t="s">
        <v>62</v>
      </c>
    </row>
    <row r="23" spans="1:14" ht="14.1" customHeight="1" thickBot="1" x14ac:dyDescent="0.3">
      <c r="A23" s="120" t="s">
        <v>89</v>
      </c>
      <c r="B23" s="118" t="s">
        <v>89</v>
      </c>
      <c r="C23" s="72"/>
      <c r="D23" s="72" t="s">
        <v>59</v>
      </c>
      <c r="E23" s="70"/>
      <c r="F23" s="71" t="s">
        <v>154</v>
      </c>
      <c r="G23" s="106" t="s">
        <v>86</v>
      </c>
      <c r="H23" s="106" t="s">
        <v>60</v>
      </c>
      <c r="I23" s="106" t="s">
        <v>60</v>
      </c>
      <c r="J23" s="106" t="s">
        <v>162</v>
      </c>
      <c r="K23" s="106" t="s">
        <v>156</v>
      </c>
      <c r="L23" s="107">
        <v>0</v>
      </c>
      <c r="M23" s="192">
        <v>12817.06</v>
      </c>
      <c r="N23" s="189" t="s">
        <v>164</v>
      </c>
    </row>
    <row r="24" spans="1:14" s="116" customFormat="1" ht="12.95" customHeight="1" thickBot="1" x14ac:dyDescent="0.25">
      <c r="A24" s="236" t="s">
        <v>24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37"/>
      <c r="L24" s="113">
        <f>SUM(L22:L23)</f>
        <v>0</v>
      </c>
      <c r="M24" s="113">
        <f>SUM(M22:M23)</f>
        <v>0</v>
      </c>
      <c r="N24" s="114"/>
    </row>
    <row r="25" spans="1:14" ht="9.9499999999999993" customHeight="1" thickBot="1" x14ac:dyDescent="0.3"/>
    <row r="26" spans="1:14" s="87" customFormat="1" ht="14.1" customHeight="1" thickBot="1" x14ac:dyDescent="0.3">
      <c r="A26" s="80" t="s">
        <v>51</v>
      </c>
      <c r="B26" s="81" t="s">
        <v>52</v>
      </c>
      <c r="C26" s="81" t="s">
        <v>53</v>
      </c>
      <c r="D26" s="81" t="s">
        <v>54</v>
      </c>
      <c r="E26" s="81" t="s">
        <v>55</v>
      </c>
      <c r="F26" s="82" t="s">
        <v>35</v>
      </c>
      <c r="G26" s="83" t="s">
        <v>36</v>
      </c>
      <c r="H26" s="83" t="s">
        <v>56</v>
      </c>
      <c r="I26" s="83" t="s">
        <v>2</v>
      </c>
      <c r="J26" s="83" t="s">
        <v>57</v>
      </c>
      <c r="K26" s="83" t="s">
        <v>58</v>
      </c>
      <c r="L26" s="84" t="s">
        <v>37</v>
      </c>
      <c r="M26" s="84" t="s">
        <v>38</v>
      </c>
      <c r="N26" s="213" t="s">
        <v>163</v>
      </c>
    </row>
    <row r="27" spans="1:14" ht="14.1" customHeight="1" x14ac:dyDescent="0.25">
      <c r="A27" s="119" t="s">
        <v>89</v>
      </c>
      <c r="B27" s="117" t="s">
        <v>89</v>
      </c>
      <c r="C27" s="184"/>
      <c r="D27" s="184" t="s">
        <v>59</v>
      </c>
      <c r="E27" s="68"/>
      <c r="F27" s="69" t="s">
        <v>65</v>
      </c>
      <c r="G27" s="104" t="s">
        <v>49</v>
      </c>
      <c r="H27" s="104" t="s">
        <v>60</v>
      </c>
      <c r="I27" s="104" t="s">
        <v>60</v>
      </c>
      <c r="J27" s="104" t="s">
        <v>60</v>
      </c>
      <c r="K27" s="104" t="s">
        <v>60</v>
      </c>
      <c r="L27" s="105">
        <v>0</v>
      </c>
      <c r="M27" s="188">
        <v>-8632</v>
      </c>
      <c r="N27" s="112" t="s">
        <v>62</v>
      </c>
    </row>
    <row r="28" spans="1:14" ht="14.1" customHeight="1" thickBot="1" x14ac:dyDescent="0.3">
      <c r="A28" s="120" t="s">
        <v>89</v>
      </c>
      <c r="B28" s="118" t="s">
        <v>89</v>
      </c>
      <c r="C28" s="72"/>
      <c r="D28" s="72" t="s">
        <v>59</v>
      </c>
      <c r="E28" s="70"/>
      <c r="F28" s="71" t="s">
        <v>66</v>
      </c>
      <c r="G28" s="106" t="s">
        <v>86</v>
      </c>
      <c r="H28" s="106" t="s">
        <v>60</v>
      </c>
      <c r="I28" s="106" t="s">
        <v>60</v>
      </c>
      <c r="J28" s="106" t="s">
        <v>162</v>
      </c>
      <c r="K28" s="191" t="s">
        <v>135</v>
      </c>
      <c r="L28" s="107">
        <v>0</v>
      </c>
      <c r="M28" s="192">
        <v>8632</v>
      </c>
      <c r="N28" s="189" t="s">
        <v>181</v>
      </c>
    </row>
    <row r="29" spans="1:14" s="116" customFormat="1" ht="12.95" customHeight="1" thickBot="1" x14ac:dyDescent="0.25">
      <c r="A29" s="236" t="s">
        <v>24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113">
        <f>SUM(L27:L28)</f>
        <v>0</v>
      </c>
      <c r="M29" s="113">
        <f>SUM(M27:M28)</f>
        <v>0</v>
      </c>
      <c r="N29" s="114"/>
    </row>
    <row r="30" spans="1:14" s="116" customFormat="1" ht="14.1" customHeight="1" x14ac:dyDescent="0.2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5"/>
      <c r="M30" s="195"/>
      <c r="N30" s="196"/>
    </row>
    <row r="31" spans="1:14" s="116" customFormat="1" ht="14.1" customHeight="1" x14ac:dyDescent="0.2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5"/>
      <c r="M31" s="195"/>
      <c r="N31" s="196"/>
    </row>
    <row r="32" spans="1:14" s="116" customFormat="1" ht="14.1" customHeight="1" x14ac:dyDescent="0.2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5"/>
      <c r="M32" s="195"/>
      <c r="N32" s="196"/>
    </row>
    <row r="33" spans="1:14" s="116" customFormat="1" ht="14.1" customHeight="1" x14ac:dyDescent="0.2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5"/>
      <c r="M33" s="195"/>
      <c r="N33" s="196"/>
    </row>
    <row r="34" spans="1:14" s="116" customFormat="1" ht="14.1" customHeight="1" x14ac:dyDescent="0.2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5"/>
      <c r="M34" s="195"/>
      <c r="N34" s="196"/>
    </row>
    <row r="35" spans="1:14" s="116" customFormat="1" ht="14.1" customHeight="1" x14ac:dyDescent="0.2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5"/>
      <c r="M35" s="195"/>
      <c r="N35" s="196"/>
    </row>
    <row r="36" spans="1:14" s="116" customFormat="1" ht="14.1" customHeight="1" x14ac:dyDescent="0.2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5"/>
      <c r="M36" s="195"/>
      <c r="N36" s="196"/>
    </row>
    <row r="37" spans="1:14" s="116" customFormat="1" ht="14.1" customHeight="1" x14ac:dyDescent="0.2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5"/>
      <c r="M37" s="195"/>
      <c r="N37" s="196"/>
    </row>
    <row r="38" spans="1:14" s="116" customFormat="1" ht="14.1" customHeight="1" x14ac:dyDescent="0.2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5"/>
      <c r="M38" s="195"/>
      <c r="N38" s="196"/>
    </row>
    <row r="39" spans="1:14" s="116" customFormat="1" ht="14.1" customHeight="1" x14ac:dyDescent="0.2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5"/>
      <c r="M39" s="195"/>
      <c r="N39" s="196"/>
    </row>
    <row r="40" spans="1:14" ht="21.75" thickBot="1" x14ac:dyDescent="0.3">
      <c r="A40" s="59" t="s">
        <v>130</v>
      </c>
      <c r="B40" s="60"/>
      <c r="C40" s="60"/>
      <c r="D40" s="60"/>
    </row>
    <row r="41" spans="1:14" s="87" customFormat="1" ht="14.1" customHeight="1" thickBot="1" x14ac:dyDescent="0.3">
      <c r="A41" s="80" t="s">
        <v>51</v>
      </c>
      <c r="B41" s="81" t="s">
        <v>52</v>
      </c>
      <c r="C41" s="81" t="s">
        <v>53</v>
      </c>
      <c r="D41" s="81" t="s">
        <v>54</v>
      </c>
      <c r="E41" s="81" t="s">
        <v>55</v>
      </c>
      <c r="F41" s="82" t="s">
        <v>35</v>
      </c>
      <c r="G41" s="83" t="s">
        <v>36</v>
      </c>
      <c r="H41" s="83" t="s">
        <v>56</v>
      </c>
      <c r="I41" s="83" t="s">
        <v>2</v>
      </c>
      <c r="J41" s="83" t="s">
        <v>57</v>
      </c>
      <c r="K41" s="83" t="s">
        <v>58</v>
      </c>
      <c r="L41" s="84" t="s">
        <v>37</v>
      </c>
      <c r="M41" s="84" t="s">
        <v>38</v>
      </c>
      <c r="N41" s="213" t="s">
        <v>39</v>
      </c>
    </row>
    <row r="42" spans="1:14" ht="14.1" customHeight="1" x14ac:dyDescent="0.25">
      <c r="A42" s="119" t="s">
        <v>89</v>
      </c>
      <c r="B42" s="117" t="s">
        <v>89</v>
      </c>
      <c r="C42" s="184"/>
      <c r="D42" s="184" t="s">
        <v>59</v>
      </c>
      <c r="E42" s="68"/>
      <c r="F42" s="69" t="s">
        <v>65</v>
      </c>
      <c r="G42" s="104" t="s">
        <v>49</v>
      </c>
      <c r="H42" s="104" t="s">
        <v>60</v>
      </c>
      <c r="I42" s="104" t="s">
        <v>60</v>
      </c>
      <c r="J42" s="104" t="s">
        <v>60</v>
      </c>
      <c r="K42" s="104" t="s">
        <v>60</v>
      </c>
      <c r="L42" s="105">
        <v>0</v>
      </c>
      <c r="M42" s="188">
        <v>-1409548</v>
      </c>
      <c r="N42" s="112" t="s">
        <v>62</v>
      </c>
    </row>
    <row r="43" spans="1:14" ht="14.1" customHeight="1" x14ac:dyDescent="0.25">
      <c r="A43" s="120" t="s">
        <v>89</v>
      </c>
      <c r="B43" s="118" t="s">
        <v>89</v>
      </c>
      <c r="C43" s="72"/>
      <c r="D43" s="72" t="s">
        <v>59</v>
      </c>
      <c r="E43" s="70"/>
      <c r="F43" s="71" t="s">
        <v>65</v>
      </c>
      <c r="G43" s="106" t="s">
        <v>63</v>
      </c>
      <c r="H43" s="106" t="s">
        <v>60</v>
      </c>
      <c r="I43" s="106" t="s">
        <v>60</v>
      </c>
      <c r="J43" s="106" t="s">
        <v>60</v>
      </c>
      <c r="K43" s="106" t="s">
        <v>60</v>
      </c>
      <c r="L43" s="107">
        <v>0</v>
      </c>
      <c r="M43" s="192">
        <v>-100737</v>
      </c>
      <c r="N43" s="108" t="s">
        <v>64</v>
      </c>
    </row>
    <row r="44" spans="1:14" ht="14.1" customHeight="1" x14ac:dyDescent="0.25">
      <c r="A44" s="120" t="s">
        <v>89</v>
      </c>
      <c r="B44" s="118" t="s">
        <v>89</v>
      </c>
      <c r="C44" s="72"/>
      <c r="D44" s="72" t="s">
        <v>59</v>
      </c>
      <c r="E44" s="70"/>
      <c r="F44" s="71" t="s">
        <v>160</v>
      </c>
      <c r="G44" s="106" t="s">
        <v>48</v>
      </c>
      <c r="H44" s="106" t="s">
        <v>60</v>
      </c>
      <c r="I44" s="106" t="s">
        <v>60</v>
      </c>
      <c r="J44" s="106" t="s">
        <v>60</v>
      </c>
      <c r="K44" s="106" t="s">
        <v>60</v>
      </c>
      <c r="L44" s="107">
        <v>0</v>
      </c>
      <c r="M44" s="192">
        <v>200000</v>
      </c>
      <c r="N44" s="108" t="s">
        <v>161</v>
      </c>
    </row>
    <row r="45" spans="1:14" ht="14.1" customHeight="1" x14ac:dyDescent="0.25">
      <c r="A45" s="120" t="s">
        <v>89</v>
      </c>
      <c r="B45" s="118" t="s">
        <v>89</v>
      </c>
      <c r="C45" s="72"/>
      <c r="D45" s="72" t="s">
        <v>59</v>
      </c>
      <c r="E45" s="70"/>
      <c r="F45" s="71" t="s">
        <v>154</v>
      </c>
      <c r="G45" s="106" t="s">
        <v>48</v>
      </c>
      <c r="H45" s="106" t="s">
        <v>60</v>
      </c>
      <c r="I45" s="106" t="s">
        <v>60</v>
      </c>
      <c r="J45" s="106" t="s">
        <v>60</v>
      </c>
      <c r="K45" s="106" t="s">
        <v>60</v>
      </c>
      <c r="L45" s="107">
        <v>0</v>
      </c>
      <c r="M45" s="192">
        <v>4000</v>
      </c>
      <c r="N45" s="189" t="s">
        <v>165</v>
      </c>
    </row>
    <row r="46" spans="1:14" ht="14.1" customHeight="1" x14ac:dyDescent="0.25">
      <c r="A46" s="120" t="s">
        <v>89</v>
      </c>
      <c r="B46" s="118" t="s">
        <v>89</v>
      </c>
      <c r="C46" s="72"/>
      <c r="D46" s="70" t="s">
        <v>59</v>
      </c>
      <c r="E46" s="70"/>
      <c r="F46" s="71" t="s">
        <v>137</v>
      </c>
      <c r="G46" s="106" t="s">
        <v>132</v>
      </c>
      <c r="H46" s="106" t="s">
        <v>60</v>
      </c>
      <c r="I46" s="106" t="s">
        <v>60</v>
      </c>
      <c r="J46" s="106" t="s">
        <v>60</v>
      </c>
      <c r="K46" s="106" t="s">
        <v>60</v>
      </c>
      <c r="L46" s="107">
        <v>0</v>
      </c>
      <c r="M46" s="192">
        <v>200000</v>
      </c>
      <c r="N46" s="108" t="s">
        <v>166</v>
      </c>
    </row>
    <row r="47" spans="1:14" ht="14.1" customHeight="1" x14ac:dyDescent="0.25">
      <c r="A47" s="120" t="s">
        <v>89</v>
      </c>
      <c r="B47" s="118" t="s">
        <v>89</v>
      </c>
      <c r="C47" s="72"/>
      <c r="D47" s="72" t="s">
        <v>59</v>
      </c>
      <c r="E47" s="70"/>
      <c r="F47" s="71" t="s">
        <v>167</v>
      </c>
      <c r="G47" s="106" t="s">
        <v>132</v>
      </c>
      <c r="H47" s="106" t="s">
        <v>60</v>
      </c>
      <c r="I47" s="106" t="s">
        <v>60</v>
      </c>
      <c r="J47" s="106" t="s">
        <v>60</v>
      </c>
      <c r="K47" s="106" t="s">
        <v>60</v>
      </c>
      <c r="L47" s="107">
        <v>0</v>
      </c>
      <c r="M47" s="192">
        <v>600000</v>
      </c>
      <c r="N47" s="108" t="s">
        <v>168</v>
      </c>
    </row>
    <row r="48" spans="1:14" ht="14.1" customHeight="1" x14ac:dyDescent="0.25">
      <c r="A48" s="120" t="s">
        <v>89</v>
      </c>
      <c r="B48" s="118" t="s">
        <v>89</v>
      </c>
      <c r="C48" s="72"/>
      <c r="D48" s="72" t="s">
        <v>59</v>
      </c>
      <c r="E48" s="70"/>
      <c r="F48" s="71" t="s">
        <v>66</v>
      </c>
      <c r="G48" s="106" t="s">
        <v>169</v>
      </c>
      <c r="H48" s="106" t="s">
        <v>60</v>
      </c>
      <c r="I48" s="106" t="s">
        <v>60</v>
      </c>
      <c r="J48" s="106" t="s">
        <v>60</v>
      </c>
      <c r="K48" s="106" t="s">
        <v>60</v>
      </c>
      <c r="L48" s="107">
        <v>0</v>
      </c>
      <c r="M48" s="192">
        <v>2920</v>
      </c>
      <c r="N48" s="108" t="s">
        <v>170</v>
      </c>
    </row>
    <row r="49" spans="1:14" ht="14.1" customHeight="1" x14ac:dyDescent="0.25">
      <c r="A49" s="120" t="s">
        <v>89</v>
      </c>
      <c r="B49" s="118" t="s">
        <v>89</v>
      </c>
      <c r="C49" s="72"/>
      <c r="D49" s="72" t="s">
        <v>59</v>
      </c>
      <c r="E49" s="70"/>
      <c r="F49" s="71" t="s">
        <v>131</v>
      </c>
      <c r="G49" s="106" t="s">
        <v>132</v>
      </c>
      <c r="H49" s="106" t="s">
        <v>60</v>
      </c>
      <c r="I49" s="106" t="s">
        <v>60</v>
      </c>
      <c r="J49" s="106" t="s">
        <v>60</v>
      </c>
      <c r="K49" s="106" t="s">
        <v>60</v>
      </c>
      <c r="L49" s="107">
        <v>0</v>
      </c>
      <c r="M49" s="192">
        <v>25000</v>
      </c>
      <c r="N49" s="108" t="s">
        <v>172</v>
      </c>
    </row>
    <row r="50" spans="1:14" ht="14.1" customHeight="1" x14ac:dyDescent="0.25">
      <c r="A50" s="120" t="s">
        <v>89</v>
      </c>
      <c r="B50" s="118" t="s">
        <v>89</v>
      </c>
      <c r="C50" s="72"/>
      <c r="D50" s="70" t="s">
        <v>59</v>
      </c>
      <c r="E50" s="70"/>
      <c r="F50" s="71" t="s">
        <v>131</v>
      </c>
      <c r="G50" s="106" t="s">
        <v>171</v>
      </c>
      <c r="H50" s="106" t="s">
        <v>60</v>
      </c>
      <c r="I50" s="106" t="s">
        <v>60</v>
      </c>
      <c r="J50" s="106" t="s">
        <v>60</v>
      </c>
      <c r="K50" s="106" t="s">
        <v>60</v>
      </c>
      <c r="L50" s="107">
        <v>0</v>
      </c>
      <c r="M50" s="192">
        <v>4128</v>
      </c>
      <c r="N50" s="108" t="s">
        <v>173</v>
      </c>
    </row>
    <row r="51" spans="1:14" ht="14.1" customHeight="1" x14ac:dyDescent="0.25">
      <c r="A51" s="120" t="s">
        <v>89</v>
      </c>
      <c r="B51" s="118" t="s">
        <v>89</v>
      </c>
      <c r="C51" s="72"/>
      <c r="D51" s="72" t="s">
        <v>59</v>
      </c>
      <c r="E51" s="70"/>
      <c r="F51" s="71" t="s">
        <v>67</v>
      </c>
      <c r="G51" s="106" t="s">
        <v>132</v>
      </c>
      <c r="H51" s="106" t="s">
        <v>60</v>
      </c>
      <c r="I51" s="106" t="s">
        <v>60</v>
      </c>
      <c r="J51" s="106" t="s">
        <v>60</v>
      </c>
      <c r="K51" s="106" t="s">
        <v>60</v>
      </c>
      <c r="L51" s="107">
        <v>0</v>
      </c>
      <c r="M51" s="107">
        <v>150000</v>
      </c>
      <c r="N51" s="108" t="s">
        <v>133</v>
      </c>
    </row>
    <row r="52" spans="1:14" ht="14.1" customHeight="1" x14ac:dyDescent="0.25">
      <c r="A52" s="120" t="s">
        <v>89</v>
      </c>
      <c r="B52" s="118" t="s">
        <v>89</v>
      </c>
      <c r="C52" s="72"/>
      <c r="D52" s="72" t="s">
        <v>59</v>
      </c>
      <c r="E52" s="70"/>
      <c r="F52" s="71" t="s">
        <v>134</v>
      </c>
      <c r="G52" s="106" t="s">
        <v>132</v>
      </c>
      <c r="H52" s="106" t="s">
        <v>60</v>
      </c>
      <c r="I52" s="106" t="s">
        <v>60</v>
      </c>
      <c r="J52" s="106" t="s">
        <v>60</v>
      </c>
      <c r="K52" s="106" t="s">
        <v>60</v>
      </c>
      <c r="L52" s="107">
        <v>0</v>
      </c>
      <c r="M52" s="107">
        <v>200000</v>
      </c>
      <c r="N52" s="108" t="s">
        <v>174</v>
      </c>
    </row>
    <row r="53" spans="1:14" ht="14.1" customHeight="1" x14ac:dyDescent="0.25">
      <c r="A53" s="120" t="s">
        <v>89</v>
      </c>
      <c r="B53" s="118" t="s">
        <v>89</v>
      </c>
      <c r="C53" s="72"/>
      <c r="D53" s="72" t="s">
        <v>59</v>
      </c>
      <c r="E53" s="70"/>
      <c r="F53" s="71" t="s">
        <v>85</v>
      </c>
      <c r="G53" s="106" t="s">
        <v>179</v>
      </c>
      <c r="H53" s="106" t="s">
        <v>60</v>
      </c>
      <c r="I53" s="106" t="s">
        <v>60</v>
      </c>
      <c r="J53" s="106" t="s">
        <v>60</v>
      </c>
      <c r="K53" s="106" t="s">
        <v>60</v>
      </c>
      <c r="L53" s="107">
        <v>0</v>
      </c>
      <c r="M53" s="107">
        <v>100737</v>
      </c>
      <c r="N53" s="108" t="s">
        <v>180</v>
      </c>
    </row>
    <row r="54" spans="1:14" ht="14.1" customHeight="1" x14ac:dyDescent="0.25">
      <c r="A54" s="120" t="s">
        <v>89</v>
      </c>
      <c r="B54" s="118" t="s">
        <v>89</v>
      </c>
      <c r="C54" s="70"/>
      <c r="D54" s="70" t="s">
        <v>59</v>
      </c>
      <c r="E54" s="70"/>
      <c r="F54" s="71" t="s">
        <v>42</v>
      </c>
      <c r="G54" s="106" t="s">
        <v>50</v>
      </c>
      <c r="H54" s="106" t="s">
        <v>60</v>
      </c>
      <c r="I54" s="106" t="s">
        <v>60</v>
      </c>
      <c r="J54" s="106" t="s">
        <v>60</v>
      </c>
      <c r="K54" s="106" t="s">
        <v>60</v>
      </c>
      <c r="L54" s="107">
        <v>0</v>
      </c>
      <c r="M54" s="107">
        <v>3500</v>
      </c>
      <c r="N54" s="108" t="s">
        <v>175</v>
      </c>
    </row>
    <row r="55" spans="1:14" ht="14.1" customHeight="1" thickBot="1" x14ac:dyDescent="0.3">
      <c r="A55" s="120" t="s">
        <v>89</v>
      </c>
      <c r="B55" s="118" t="s">
        <v>89</v>
      </c>
      <c r="C55" s="70"/>
      <c r="D55" s="70" t="s">
        <v>59</v>
      </c>
      <c r="E55" s="72"/>
      <c r="F55" s="73" t="s">
        <v>140</v>
      </c>
      <c r="G55" s="109" t="s">
        <v>176</v>
      </c>
      <c r="H55" s="109" t="s">
        <v>177</v>
      </c>
      <c r="I55" s="109" t="s">
        <v>60</v>
      </c>
      <c r="J55" s="109" t="s">
        <v>60</v>
      </c>
      <c r="K55" s="109" t="s">
        <v>60</v>
      </c>
      <c r="L55" s="110">
        <v>0</v>
      </c>
      <c r="M55" s="204">
        <v>20000</v>
      </c>
      <c r="N55" s="111" t="s">
        <v>178</v>
      </c>
    </row>
    <row r="56" spans="1:14" s="116" customFormat="1" ht="12.95" customHeight="1" thickBot="1" x14ac:dyDescent="0.25">
      <c r="A56" s="236" t="s">
        <v>24</v>
      </c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113">
        <f>SUM(L42:L55)</f>
        <v>0</v>
      </c>
      <c r="M56" s="113">
        <f>SUM(M42:M55)</f>
        <v>0</v>
      </c>
      <c r="N56" s="114"/>
    </row>
    <row r="57" spans="1:14" ht="10.5" customHeight="1" x14ac:dyDescent="0.25"/>
    <row r="58" spans="1:14" x14ac:dyDescent="0.25">
      <c r="A58" s="185" t="s">
        <v>30</v>
      </c>
      <c r="L58" s="228"/>
      <c r="M58" s="228"/>
      <c r="N58" s="229"/>
    </row>
  </sheetData>
  <sheetProtection selectLockedCells="1" selectUnlockedCells="1"/>
  <mergeCells count="5">
    <mergeCell ref="A11:K11"/>
    <mergeCell ref="A17:K17"/>
    <mergeCell ref="A56:K56"/>
    <mergeCell ref="A24:K24"/>
    <mergeCell ref="A29:K29"/>
  </mergeCells>
  <pageMargins left="0" right="0" top="0.94488188976377963" bottom="0" header="0.31496062992125984" footer="0.51181102362204722"/>
  <pageSetup paperSize="9" firstPageNumber="0" orientation="landscape" horizontalDpi="4294967295" verticalDpi="300" r:id="rId1"/>
  <headerFooter alignWithMargins="0">
    <oddHeader>&amp;L&amp;"Calibri,Tučné"&amp;14MĚSTO Štíty
&amp;11IČO : 00303453
DIČ : CZ00303453&amp;C&amp;"Calibri,Tučné"&amp;14&amp;A/2017&amp;R&amp;"Calibri,Tučné"&amp;11Rok 2017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16" workbookViewId="0">
      <selection activeCell="I22" sqref="I22"/>
    </sheetView>
  </sheetViews>
  <sheetFormatPr defaultColWidth="8.7109375" defaultRowHeight="15" x14ac:dyDescent="0.25"/>
  <cols>
    <col min="1" max="1" width="7.7109375" style="125" customWidth="1"/>
    <col min="2" max="2" width="33.7109375" style="125" customWidth="1"/>
    <col min="3" max="4" width="16.7109375" style="125" customWidth="1"/>
    <col min="5" max="5" width="16.7109375" style="131" customWidth="1"/>
    <col min="6" max="6" width="14.7109375" customWidth="1"/>
    <col min="7" max="9" width="8.7109375" style="58"/>
    <col min="10" max="16384" width="8.7109375" style="1"/>
  </cols>
  <sheetData>
    <row r="1" spans="1:9" ht="9.75" customHeight="1" x14ac:dyDescent="0.25">
      <c r="D1" s="243" t="s">
        <v>90</v>
      </c>
      <c r="E1" s="243"/>
    </row>
    <row r="2" spans="1:9" x14ac:dyDescent="0.25">
      <c r="E2" s="126"/>
    </row>
    <row r="3" spans="1:9" ht="20.25" customHeight="1" x14ac:dyDescent="0.25">
      <c r="A3" s="127" t="s">
        <v>91</v>
      </c>
      <c r="B3" s="128"/>
      <c r="C3" s="128"/>
      <c r="D3" s="128"/>
      <c r="E3" s="129"/>
    </row>
    <row r="4" spans="1:9" s="79" customFormat="1" ht="15.75" customHeight="1" x14ac:dyDescent="0.25">
      <c r="A4" s="130"/>
      <c r="B4" s="125"/>
      <c r="C4" s="125"/>
      <c r="D4" s="125"/>
      <c r="E4" s="131"/>
      <c r="F4"/>
      <c r="G4" s="78"/>
      <c r="H4" s="78"/>
      <c r="I4" s="78"/>
    </row>
    <row r="5" spans="1:9" ht="15" customHeight="1" x14ac:dyDescent="0.25">
      <c r="A5" s="249" t="s">
        <v>92</v>
      </c>
      <c r="B5" s="249"/>
      <c r="C5" s="249"/>
      <c r="D5" s="249"/>
    </row>
    <row r="6" spans="1:9" ht="15" customHeight="1" x14ac:dyDescent="0.25">
      <c r="A6" s="132" t="s">
        <v>93</v>
      </c>
      <c r="E6" s="131">
        <v>47792631.840000004</v>
      </c>
    </row>
    <row r="7" spans="1:9" ht="15" customHeight="1" x14ac:dyDescent="0.25">
      <c r="A7" s="132" t="s">
        <v>119</v>
      </c>
      <c r="E7" s="131">
        <v>666379.4</v>
      </c>
      <c r="F7" s="183"/>
    </row>
    <row r="8" spans="1:9" ht="15" customHeight="1" x14ac:dyDescent="0.25">
      <c r="A8" s="132" t="s">
        <v>126</v>
      </c>
      <c r="E8" s="131">
        <v>49331</v>
      </c>
      <c r="F8" s="183"/>
    </row>
    <row r="9" spans="1:9" ht="15" customHeight="1" x14ac:dyDescent="0.25">
      <c r="A9" s="132" t="s">
        <v>138</v>
      </c>
      <c r="E9" s="131">
        <v>1892438.65</v>
      </c>
      <c r="F9" s="183"/>
      <c r="G9" s="231"/>
    </row>
    <row r="10" spans="1:9" ht="15" customHeight="1" x14ac:dyDescent="0.25">
      <c r="A10" s="132" t="s">
        <v>159</v>
      </c>
      <c r="E10" s="232">
        <f>SUM(E12:E13)</f>
        <v>91158</v>
      </c>
      <c r="F10" s="183"/>
      <c r="G10" s="231"/>
    </row>
    <row r="11" spans="1:9" ht="15" customHeight="1" x14ac:dyDescent="0.25">
      <c r="A11" s="241" t="s">
        <v>121</v>
      </c>
      <c r="B11" s="242"/>
      <c r="C11" s="242"/>
      <c r="D11" s="242"/>
      <c r="E11" s="232"/>
    </row>
    <row r="12" spans="1:9" ht="15" customHeight="1" x14ac:dyDescent="0.25">
      <c r="A12" s="242" t="s">
        <v>120</v>
      </c>
      <c r="B12" s="242"/>
      <c r="C12" s="242"/>
      <c r="D12" s="242"/>
      <c r="E12" s="232">
        <v>91158</v>
      </c>
    </row>
    <row r="13" spans="1:9" s="116" customFormat="1" ht="15" customHeight="1" thickBot="1" x14ac:dyDescent="0.25">
      <c r="A13" s="166" t="s">
        <v>122</v>
      </c>
      <c r="B13" s="167"/>
      <c r="C13" s="167"/>
      <c r="D13" s="223"/>
      <c r="E13" s="232">
        <v>0</v>
      </c>
      <c r="F13" s="168"/>
      <c r="G13" s="115"/>
      <c r="H13" s="115"/>
      <c r="I13" s="115"/>
    </row>
    <row r="14" spans="1:9" s="102" customFormat="1" ht="15" customHeight="1" x14ac:dyDescent="0.25">
      <c r="A14" s="248" t="s">
        <v>94</v>
      </c>
      <c r="B14" s="248"/>
      <c r="C14" s="248"/>
      <c r="D14" s="248"/>
      <c r="E14" s="133">
        <f>SUM(E6:E10)</f>
        <v>50491938.890000001</v>
      </c>
      <c r="F14"/>
      <c r="G14" s="101"/>
      <c r="H14" s="101"/>
      <c r="I14" s="101"/>
    </row>
    <row r="15" spans="1:9" s="79" customFormat="1" ht="15" customHeight="1" x14ac:dyDescent="0.25">
      <c r="A15" s="134"/>
      <c r="B15" s="125"/>
      <c r="C15" s="125"/>
      <c r="D15" s="125"/>
      <c r="E15" s="135"/>
      <c r="F15"/>
      <c r="G15" s="78"/>
      <c r="H15" s="78"/>
      <c r="I15" s="78"/>
    </row>
    <row r="16" spans="1:9" ht="15" customHeight="1" x14ac:dyDescent="0.25">
      <c r="A16" s="249" t="s">
        <v>95</v>
      </c>
      <c r="B16" s="249"/>
      <c r="C16" s="249"/>
      <c r="D16" s="249"/>
      <c r="E16" s="135"/>
    </row>
    <row r="17" spans="1:9" ht="15" customHeight="1" x14ac:dyDescent="0.25">
      <c r="A17" s="132" t="s">
        <v>93</v>
      </c>
      <c r="E17" s="131">
        <v>50901075.979999997</v>
      </c>
    </row>
    <row r="18" spans="1:9" ht="15" customHeight="1" x14ac:dyDescent="0.25">
      <c r="A18" s="132" t="s">
        <v>119</v>
      </c>
      <c r="E18" s="131">
        <v>666379.4</v>
      </c>
      <c r="F18" s="183"/>
    </row>
    <row r="19" spans="1:9" ht="15" customHeight="1" x14ac:dyDescent="0.25">
      <c r="A19" s="132" t="s">
        <v>126</v>
      </c>
      <c r="E19" s="131">
        <v>49331</v>
      </c>
      <c r="F19" s="183"/>
    </row>
    <row r="20" spans="1:9" ht="15" customHeight="1" x14ac:dyDescent="0.25">
      <c r="A20" s="132" t="s">
        <v>138</v>
      </c>
      <c r="E20" s="131">
        <v>2792438.65</v>
      </c>
      <c r="F20" s="183"/>
      <c r="G20" s="231"/>
    </row>
    <row r="21" spans="1:9" ht="15" customHeight="1" x14ac:dyDescent="0.25">
      <c r="A21" s="132" t="s">
        <v>159</v>
      </c>
      <c r="E21" s="232">
        <f>SUM(E23:E24)</f>
        <v>91158</v>
      </c>
      <c r="F21" s="183"/>
      <c r="G21" s="231"/>
    </row>
    <row r="22" spans="1:9" ht="15" customHeight="1" x14ac:dyDescent="0.25">
      <c r="A22" s="241" t="s">
        <v>121</v>
      </c>
      <c r="B22" s="242"/>
      <c r="C22" s="242"/>
      <c r="D22" s="242"/>
      <c r="E22" s="232"/>
    </row>
    <row r="23" spans="1:9" ht="15" customHeight="1" x14ac:dyDescent="0.25">
      <c r="A23" s="242" t="s">
        <v>120</v>
      </c>
      <c r="B23" s="242"/>
      <c r="C23" s="242"/>
      <c r="D23" s="242"/>
      <c r="E23" s="232">
        <v>91158</v>
      </c>
      <c r="F23" s="183"/>
    </row>
    <row r="24" spans="1:9" s="116" customFormat="1" ht="15" customHeight="1" thickBot="1" x14ac:dyDescent="0.25">
      <c r="A24" s="166" t="s">
        <v>122</v>
      </c>
      <c r="B24" s="167"/>
      <c r="C24" s="167"/>
      <c r="D24" s="223" t="s">
        <v>183</v>
      </c>
      <c r="E24" s="232">
        <v>0</v>
      </c>
      <c r="G24" s="115"/>
      <c r="H24" s="115"/>
      <c r="I24" s="115"/>
    </row>
    <row r="25" spans="1:9" s="116" customFormat="1" ht="15" customHeight="1" x14ac:dyDescent="0.2">
      <c r="A25" s="248" t="s">
        <v>96</v>
      </c>
      <c r="B25" s="248"/>
      <c r="C25" s="248"/>
      <c r="D25" s="248"/>
      <c r="E25" s="133">
        <f>SUM(E17:E21)</f>
        <v>54500383.029999994</v>
      </c>
      <c r="F25"/>
      <c r="G25" s="115"/>
      <c r="H25" s="115"/>
      <c r="I25" s="115"/>
    </row>
    <row r="26" spans="1:9" ht="15" customHeight="1" x14ac:dyDescent="0.25">
      <c r="A26" s="134"/>
      <c r="E26" s="136"/>
    </row>
    <row r="27" spans="1:9" ht="15" customHeight="1" x14ac:dyDescent="0.25">
      <c r="A27" s="249" t="s">
        <v>97</v>
      </c>
      <c r="B27" s="249"/>
      <c r="C27" s="249"/>
      <c r="D27" s="249"/>
      <c r="E27" s="136"/>
      <c r="F27" s="183"/>
    </row>
    <row r="28" spans="1:9" s="87" customFormat="1" ht="15" customHeight="1" x14ac:dyDescent="0.25">
      <c r="A28" s="250" t="s">
        <v>123</v>
      </c>
      <c r="B28" s="250"/>
      <c r="C28" s="250"/>
      <c r="D28" s="250"/>
      <c r="E28" s="137">
        <f>SUM('[1]PŘÍJMY 2017 '!F116)</f>
        <v>5000000</v>
      </c>
      <c r="F28"/>
      <c r="G28" s="86"/>
      <c r="H28" s="86"/>
      <c r="I28" s="86"/>
    </row>
    <row r="29" spans="1:9" ht="15" customHeight="1" x14ac:dyDescent="0.25">
      <c r="A29" s="250" t="s">
        <v>98</v>
      </c>
      <c r="B29" s="250"/>
      <c r="C29" s="250"/>
      <c r="D29" s="250"/>
      <c r="E29" s="136">
        <f>SUM('[1]VÝDAJE 2017'!F51*-1)</f>
        <v>-1891555.86</v>
      </c>
    </row>
    <row r="30" spans="1:9" ht="15" customHeight="1" thickBot="1" x14ac:dyDescent="0.3">
      <c r="A30" s="132" t="s">
        <v>139</v>
      </c>
      <c r="E30" s="131">
        <v>900000</v>
      </c>
      <c r="F30" s="183"/>
    </row>
    <row r="31" spans="1:9" ht="15" customHeight="1" x14ac:dyDescent="0.25">
      <c r="A31" s="251" t="s">
        <v>99</v>
      </c>
      <c r="B31" s="251"/>
      <c r="C31" s="251"/>
      <c r="D31" s="251"/>
      <c r="E31" s="133">
        <f>SUM(E28:E30)</f>
        <v>4008444.1399999997</v>
      </c>
      <c r="F31" s="183"/>
    </row>
    <row r="32" spans="1:9" ht="14.1" customHeight="1" x14ac:dyDescent="0.25">
      <c r="F32" s="183"/>
    </row>
    <row r="33" spans="1:9" ht="16.5" customHeight="1" thickBot="1" x14ac:dyDescent="0.3">
      <c r="A33" s="127" t="s">
        <v>100</v>
      </c>
      <c r="B33" s="128"/>
      <c r="C33" s="128"/>
      <c r="D33" s="128"/>
      <c r="E33" s="129"/>
    </row>
    <row r="34" spans="1:9" ht="15" customHeight="1" thickBot="1" x14ac:dyDescent="0.3">
      <c r="A34" s="252" t="s">
        <v>101</v>
      </c>
      <c r="B34" s="252"/>
      <c r="C34" s="138" t="s">
        <v>102</v>
      </c>
      <c r="D34" s="138" t="s">
        <v>117</v>
      </c>
      <c r="E34" s="156" t="s">
        <v>118</v>
      </c>
    </row>
    <row r="35" spans="1:9" ht="15" customHeight="1" x14ac:dyDescent="0.25">
      <c r="A35" s="244" t="s">
        <v>103</v>
      </c>
      <c r="B35" s="244"/>
      <c r="C35" s="139">
        <f>SUM(E6)</f>
        <v>47792631.840000004</v>
      </c>
      <c r="D35" s="139">
        <f>SUM(E7+E8+E9+E10)</f>
        <v>2699307.05</v>
      </c>
      <c r="E35" s="157">
        <f>SUM(C35+D35)</f>
        <v>50491938.890000001</v>
      </c>
      <c r="F35" s="224"/>
    </row>
    <row r="36" spans="1:9" ht="15" customHeight="1" thickBot="1" x14ac:dyDescent="0.3">
      <c r="A36" s="245" t="s">
        <v>104</v>
      </c>
      <c r="B36" s="245"/>
      <c r="C36" s="140">
        <f>SUM(E17)</f>
        <v>50901075.979999997</v>
      </c>
      <c r="D36" s="140">
        <f>SUM(E18+E19+E20+E21)</f>
        <v>3599307.05</v>
      </c>
      <c r="E36" s="158">
        <f>SUM(C36+D36)</f>
        <v>54500383.029999994</v>
      </c>
      <c r="F36" s="224"/>
    </row>
    <row r="37" spans="1:9" ht="15" customHeight="1" thickBot="1" x14ac:dyDescent="0.3">
      <c r="A37" s="246" t="s">
        <v>105</v>
      </c>
      <c r="B37" s="246"/>
      <c r="C37" s="141">
        <f>SUM(C35-C36)</f>
        <v>-3108444.1399999931</v>
      </c>
      <c r="D37" s="141">
        <f>SUM(D35-D36)</f>
        <v>-900000</v>
      </c>
      <c r="E37" s="159">
        <f>SUM(E35-E36)</f>
        <v>-4008444.1399999931</v>
      </c>
    </row>
    <row r="38" spans="1:9" ht="15" customHeight="1" thickBot="1" x14ac:dyDescent="0.3">
      <c r="A38" s="142"/>
      <c r="B38" s="142"/>
      <c r="C38" s="142"/>
      <c r="D38" s="142"/>
      <c r="E38" s="142"/>
    </row>
    <row r="39" spans="1:9" ht="15" customHeight="1" thickBot="1" x14ac:dyDescent="0.3">
      <c r="A39" s="247" t="s">
        <v>106</v>
      </c>
      <c r="B39" s="247"/>
      <c r="C39" s="138" t="s">
        <v>102</v>
      </c>
      <c r="D39" s="138" t="s">
        <v>117</v>
      </c>
      <c r="E39" s="156" t="s">
        <v>118</v>
      </c>
    </row>
    <row r="40" spans="1:9" ht="24.95" customHeight="1" x14ac:dyDescent="0.25">
      <c r="A40" s="143" t="s">
        <v>107</v>
      </c>
      <c r="B40" s="144" t="s">
        <v>108</v>
      </c>
      <c r="C40" s="145">
        <f>SUM(E28)</f>
        <v>5000000</v>
      </c>
      <c r="D40" s="145">
        <f>SUM(E30)</f>
        <v>900000</v>
      </c>
      <c r="E40" s="160">
        <f>SUM(C40+D40)</f>
        <v>5900000</v>
      </c>
    </row>
    <row r="41" spans="1:9" s="116" customFormat="1" ht="24.95" customHeight="1" x14ac:dyDescent="0.2">
      <c r="A41" s="143" t="s">
        <v>109</v>
      </c>
      <c r="B41" s="144" t="s">
        <v>110</v>
      </c>
      <c r="C41" s="146">
        <f>SUM(E29)</f>
        <v>-1891555.86</v>
      </c>
      <c r="D41" s="146">
        <f>SUM(F29)</f>
        <v>0</v>
      </c>
      <c r="E41" s="161">
        <f>SUM(C41+D41)</f>
        <v>-1891555.86</v>
      </c>
      <c r="F41"/>
      <c r="G41" s="115"/>
      <c r="H41" s="115"/>
      <c r="I41" s="115"/>
    </row>
    <row r="42" spans="1:9" ht="15" customHeight="1" thickBot="1" x14ac:dyDescent="0.3">
      <c r="A42" s="147" t="s">
        <v>111</v>
      </c>
      <c r="B42" s="148" t="s">
        <v>112</v>
      </c>
      <c r="C42" s="149">
        <v>0</v>
      </c>
      <c r="D42" s="149">
        <v>0</v>
      </c>
      <c r="E42" s="162">
        <f>SUM(C42+D42)</f>
        <v>0</v>
      </c>
    </row>
    <row r="43" spans="1:9" ht="15" customHeight="1" thickBot="1" x14ac:dyDescent="0.3">
      <c r="A43" s="247" t="s">
        <v>113</v>
      </c>
      <c r="B43" s="247"/>
      <c r="C43" s="141">
        <f>SUM(C40:C42)</f>
        <v>3108444.1399999997</v>
      </c>
      <c r="D43" s="141">
        <f>SUM(D40:D42)</f>
        <v>900000</v>
      </c>
      <c r="E43" s="159">
        <f>SUM(E40:E42)</f>
        <v>4008444.1399999997</v>
      </c>
    </row>
    <row r="44" spans="1:9" ht="15" customHeight="1" thickBot="1" x14ac:dyDescent="0.3">
      <c r="A44" s="150"/>
      <c r="B44" s="150"/>
      <c r="C44" s="151"/>
      <c r="D44" s="151"/>
      <c r="E44" s="151"/>
    </row>
    <row r="45" spans="1:9" ht="15" customHeight="1" thickBot="1" x14ac:dyDescent="0.3">
      <c r="A45" s="247" t="s">
        <v>114</v>
      </c>
      <c r="B45" s="247"/>
      <c r="C45" s="138" t="s">
        <v>102</v>
      </c>
      <c r="D45" s="138" t="s">
        <v>117</v>
      </c>
      <c r="E45" s="156" t="s">
        <v>118</v>
      </c>
    </row>
    <row r="46" spans="1:9" ht="15" customHeight="1" x14ac:dyDescent="0.25">
      <c r="A46" s="238" t="s">
        <v>115</v>
      </c>
      <c r="B46" s="238"/>
      <c r="C46" s="152">
        <f>SUM(C35+C40)</f>
        <v>52792631.840000004</v>
      </c>
      <c r="D46" s="152">
        <f>SUM(D35+D40)</f>
        <v>3599307.05</v>
      </c>
      <c r="E46" s="163">
        <f>SUM(E35+E40)</f>
        <v>56391938.890000001</v>
      </c>
    </row>
    <row r="47" spans="1:9" ht="15" customHeight="1" thickBot="1" x14ac:dyDescent="0.3">
      <c r="A47" s="239" t="s">
        <v>116</v>
      </c>
      <c r="B47" s="239"/>
      <c r="C47" s="153">
        <f>SUM(C36-C41)</f>
        <v>52792631.839999996</v>
      </c>
      <c r="D47" s="153">
        <f>SUM(D36-D41)</f>
        <v>3599307.05</v>
      </c>
      <c r="E47" s="164">
        <f>SUM(E36-E41)</f>
        <v>56391938.889999993</v>
      </c>
    </row>
    <row r="48" spans="1:9" ht="15" customHeight="1" thickBot="1" x14ac:dyDescent="0.3">
      <c r="A48" s="150"/>
      <c r="B48" s="150"/>
      <c r="C48" s="154">
        <f>SUM(C46-C47)</f>
        <v>7.4505805969238281E-9</v>
      </c>
      <c r="D48" s="154">
        <f>SUM(D46-D47)</f>
        <v>0</v>
      </c>
      <c r="E48" s="165">
        <f>SUM(E46-E47)</f>
        <v>7.4505805969238281E-9</v>
      </c>
    </row>
    <row r="50" spans="1:5" x14ac:dyDescent="0.25">
      <c r="A50" s="240" t="s">
        <v>30</v>
      </c>
      <c r="B50" s="240"/>
      <c r="C50" s="240"/>
      <c r="D50" s="240"/>
      <c r="E50" s="155"/>
    </row>
  </sheetData>
  <sheetProtection selectLockedCells="1" selectUnlockedCells="1"/>
  <mergeCells count="23">
    <mergeCell ref="D1:E1"/>
    <mergeCell ref="A35:B35"/>
    <mergeCell ref="A36:B36"/>
    <mergeCell ref="A37:B37"/>
    <mergeCell ref="A39:B39"/>
    <mergeCell ref="A25:D25"/>
    <mergeCell ref="A27:D27"/>
    <mergeCell ref="A28:D28"/>
    <mergeCell ref="A29:D29"/>
    <mergeCell ref="A31:D31"/>
    <mergeCell ref="A34:B34"/>
    <mergeCell ref="A5:D5"/>
    <mergeCell ref="A11:D11"/>
    <mergeCell ref="A12:D12"/>
    <mergeCell ref="A14:D14"/>
    <mergeCell ref="A16:D16"/>
    <mergeCell ref="A46:B46"/>
    <mergeCell ref="A47:B47"/>
    <mergeCell ref="A50:D50"/>
    <mergeCell ref="A22:D22"/>
    <mergeCell ref="A23:D23"/>
    <mergeCell ref="A45:B45"/>
    <mergeCell ref="A43:B43"/>
  </mergeCells>
  <pageMargins left="0" right="0" top="0.94488188976377963" bottom="0" header="0.31496062992125984" footer="0.51181102362204722"/>
  <pageSetup paperSize="9" firstPageNumber="0" orientation="portrait" horizontalDpi="4294967295" verticalDpi="300" r:id="rId1"/>
  <headerFooter alignWithMargins="0">
    <oddHeader>&amp;L&amp;"Calibri,Tučné"&amp;14MĚSTO Štíty
&amp;11IČO : 00303453
DIČ : CZ00303453&amp;C&amp;"Calibri,Tučné"&amp;14&amp;A&amp;R&amp;"Calibri,Tučné"&amp;11Rok 2017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0"/>
  <sheetViews>
    <sheetView workbookViewId="0">
      <selection activeCell="P12" sqref="P12"/>
    </sheetView>
  </sheetViews>
  <sheetFormatPr defaultColWidth="8.7109375" defaultRowHeight="15" x14ac:dyDescent="0.25"/>
  <cols>
    <col min="1" max="1" width="5.28515625" style="1" customWidth="1"/>
    <col min="2" max="2" width="3" style="1" customWidth="1"/>
    <col min="3" max="3" width="3.140625" style="1" customWidth="1"/>
    <col min="4" max="4" width="4.5703125" style="1" customWidth="1"/>
    <col min="5" max="5" width="0.140625" style="1" customWidth="1"/>
    <col min="6" max="6" width="3.140625" style="1" customWidth="1"/>
    <col min="7" max="7" width="8.140625" style="2" customWidth="1"/>
    <col min="8" max="8" width="25.85546875" style="1" customWidth="1"/>
    <col min="9" max="9" width="26.42578125" style="1" customWidth="1"/>
    <col min="10" max="10" width="10" style="1" customWidth="1"/>
    <col min="11" max="13" width="10.7109375" style="1" customWidth="1"/>
    <col min="14" max="14" width="19" style="1" customWidth="1"/>
    <col min="15" max="16384" width="8.7109375" style="1"/>
  </cols>
  <sheetData>
    <row r="2" spans="1:14" ht="15.75" x14ac:dyDescent="0.25">
      <c r="A2" s="4" t="s">
        <v>68</v>
      </c>
      <c r="B2" s="4"/>
    </row>
    <row r="3" spans="1:14" x14ac:dyDescent="0.25">
      <c r="A3" s="5"/>
      <c r="B3" s="5"/>
    </row>
    <row r="4" spans="1:14" ht="15.75" thickBot="1" x14ac:dyDescent="0.3">
      <c r="A4" s="277" t="s">
        <v>0</v>
      </c>
      <c r="B4" s="277"/>
      <c r="C4" s="277"/>
      <c r="D4" s="278" t="s">
        <v>1</v>
      </c>
      <c r="E4" s="278"/>
      <c r="F4" s="278"/>
      <c r="G4" s="278"/>
      <c r="H4" s="278"/>
      <c r="I4" s="278"/>
      <c r="J4" s="278"/>
      <c r="K4" s="278"/>
      <c r="L4" s="278"/>
      <c r="M4" s="278"/>
      <c r="N4" s="278"/>
    </row>
    <row r="5" spans="1:14" ht="24.95" customHeight="1" thickTop="1" thickBot="1" x14ac:dyDescent="0.3">
      <c r="A5" s="6" t="s">
        <v>31</v>
      </c>
      <c r="B5" s="89" t="s">
        <v>23</v>
      </c>
      <c r="C5" s="302" t="s">
        <v>3</v>
      </c>
      <c r="D5" s="302"/>
      <c r="E5" s="7" t="s">
        <v>4</v>
      </c>
      <c r="F5" s="303" t="s">
        <v>4</v>
      </c>
      <c r="G5" s="303"/>
      <c r="H5" s="303"/>
      <c r="I5" s="303"/>
      <c r="J5" s="304"/>
      <c r="K5" s="8" t="s">
        <v>5</v>
      </c>
      <c r="L5" s="9" t="s">
        <v>6</v>
      </c>
      <c r="M5" s="10" t="s">
        <v>73</v>
      </c>
    </row>
    <row r="6" spans="1:14" ht="20.100000000000001" customHeight="1" thickTop="1" x14ac:dyDescent="0.25">
      <c r="A6" s="99" t="s">
        <v>31</v>
      </c>
      <c r="B6" s="90" t="s">
        <v>7</v>
      </c>
      <c r="C6" s="305">
        <v>4112</v>
      </c>
      <c r="D6" s="305"/>
      <c r="E6" s="11"/>
      <c r="F6" s="306" t="s">
        <v>8</v>
      </c>
      <c r="G6" s="306"/>
      <c r="H6" s="306"/>
      <c r="I6" s="306"/>
      <c r="J6" s="307"/>
      <c r="K6" s="12">
        <v>764900</v>
      </c>
      <c r="L6" s="12">
        <v>764900</v>
      </c>
      <c r="M6" s="13">
        <v>254800</v>
      </c>
    </row>
    <row r="7" spans="1:14" ht="20.100000000000001" customHeight="1" thickBot="1" x14ac:dyDescent="0.3">
      <c r="A7" s="100" t="s">
        <v>31</v>
      </c>
      <c r="B7" s="91" t="s">
        <v>7</v>
      </c>
      <c r="C7" s="290">
        <v>4121</v>
      </c>
      <c r="D7" s="290"/>
      <c r="E7" s="14"/>
      <c r="F7" s="291" t="s">
        <v>79</v>
      </c>
      <c r="G7" s="291"/>
      <c r="H7" s="291"/>
      <c r="I7" s="291"/>
      <c r="J7" s="292"/>
      <c r="K7" s="15">
        <v>19500</v>
      </c>
      <c r="L7" s="15">
        <v>19500</v>
      </c>
      <c r="M7" s="16">
        <v>19500</v>
      </c>
    </row>
    <row r="8" spans="1:14" ht="16.5" customHeight="1" thickTop="1" thickBot="1" x14ac:dyDescent="0.3">
      <c r="A8" s="293" t="s">
        <v>9</v>
      </c>
      <c r="B8" s="294"/>
      <c r="C8" s="294"/>
      <c r="D8" s="294"/>
      <c r="E8" s="294"/>
      <c r="F8" s="294"/>
      <c r="G8" s="294"/>
      <c r="H8" s="294"/>
      <c r="I8" s="294"/>
      <c r="J8" s="295"/>
      <c r="K8" s="17">
        <f>SUM(K6:K7)</f>
        <v>784400</v>
      </c>
      <c r="L8" s="17">
        <f>SUM(L6:L7)</f>
        <v>784400</v>
      </c>
      <c r="M8" s="18">
        <f>SUM(M6:M7)</f>
        <v>274300</v>
      </c>
    </row>
    <row r="9" spans="1:14" s="3" customFormat="1" ht="16.5" thickTop="1" thickBot="1" x14ac:dyDescent="0.3">
      <c r="A9" s="19"/>
      <c r="B9" s="19"/>
      <c r="C9" s="19"/>
      <c r="D9" s="19"/>
      <c r="E9" s="19"/>
      <c r="F9" s="19"/>
      <c r="G9" s="20"/>
      <c r="H9" s="19"/>
      <c r="I9" s="19"/>
      <c r="J9" s="1"/>
      <c r="K9" s="1"/>
      <c r="L9" s="1"/>
      <c r="M9" s="1"/>
      <c r="N9" s="1"/>
    </row>
    <row r="10" spans="1:14" s="3" customFormat="1" ht="15.75" thickTop="1" thickBot="1" x14ac:dyDescent="0.25">
      <c r="A10" s="269" t="s">
        <v>12</v>
      </c>
      <c r="B10" s="269"/>
      <c r="C10" s="269"/>
      <c r="D10" s="269"/>
      <c r="E10" s="269"/>
      <c r="F10" s="269"/>
      <c r="G10" s="269"/>
      <c r="H10" s="269"/>
      <c r="I10" s="269"/>
      <c r="J10" s="263" t="s">
        <v>13</v>
      </c>
      <c r="K10" s="263"/>
      <c r="L10" s="263"/>
      <c r="M10" s="263"/>
      <c r="N10" s="103" t="s">
        <v>14</v>
      </c>
    </row>
    <row r="11" spans="1:14" s="3" customFormat="1" ht="18.75" customHeight="1" thickTop="1" thickBot="1" x14ac:dyDescent="0.25">
      <c r="A11" s="296" t="s">
        <v>31</v>
      </c>
      <c r="B11" s="299" t="s">
        <v>77</v>
      </c>
      <c r="C11" s="286" t="s">
        <v>16</v>
      </c>
      <c r="D11" s="286" t="s">
        <v>3</v>
      </c>
      <c r="E11" s="286"/>
      <c r="F11" s="268" t="s">
        <v>17</v>
      </c>
      <c r="G11" s="268"/>
      <c r="H11" s="287" t="s">
        <v>18</v>
      </c>
      <c r="I11" s="287"/>
      <c r="J11" s="288" t="s">
        <v>19</v>
      </c>
      <c r="K11" s="289"/>
      <c r="L11" s="265" t="s">
        <v>69</v>
      </c>
      <c r="M11" s="23" t="s">
        <v>21</v>
      </c>
      <c r="N11" s="272" t="s">
        <v>20</v>
      </c>
    </row>
    <row r="12" spans="1:14" s="3" customFormat="1" ht="14.25" customHeight="1" thickTop="1" thickBot="1" x14ac:dyDescent="0.25">
      <c r="A12" s="297"/>
      <c r="B12" s="300"/>
      <c r="C12" s="286"/>
      <c r="D12" s="286"/>
      <c r="E12" s="286"/>
      <c r="F12" s="268"/>
      <c r="G12" s="268"/>
      <c r="H12" s="287"/>
      <c r="I12" s="287"/>
      <c r="J12" s="273" t="s">
        <v>34</v>
      </c>
      <c r="K12" s="275" t="s">
        <v>72</v>
      </c>
      <c r="L12" s="265"/>
      <c r="M12" s="46" t="s">
        <v>32</v>
      </c>
      <c r="N12" s="272"/>
    </row>
    <row r="13" spans="1:14" s="3" customFormat="1" ht="14.25" customHeight="1" thickTop="1" thickBot="1" x14ac:dyDescent="0.25">
      <c r="A13" s="298"/>
      <c r="B13" s="301"/>
      <c r="C13" s="286"/>
      <c r="D13" s="286"/>
      <c r="E13" s="286"/>
      <c r="F13" s="268"/>
      <c r="G13" s="268"/>
      <c r="H13" s="287"/>
      <c r="I13" s="287"/>
      <c r="J13" s="274"/>
      <c r="K13" s="276"/>
      <c r="L13" s="265"/>
      <c r="M13" s="47" t="s">
        <v>33</v>
      </c>
      <c r="N13" s="272"/>
    </row>
    <row r="14" spans="1:14" s="3" customFormat="1" ht="15.75" customHeight="1" thickTop="1" x14ac:dyDescent="0.2">
      <c r="A14" s="54" t="s">
        <v>31</v>
      </c>
      <c r="B14" s="92" t="s">
        <v>25</v>
      </c>
      <c r="C14" s="37" t="s">
        <v>22</v>
      </c>
      <c r="D14" s="257">
        <v>4116</v>
      </c>
      <c r="E14" s="257"/>
      <c r="F14" s="40" t="s">
        <v>23</v>
      </c>
      <c r="G14" s="37">
        <v>104513013</v>
      </c>
      <c r="H14" s="258" t="s">
        <v>70</v>
      </c>
      <c r="I14" s="258"/>
      <c r="J14" s="26">
        <v>158833.57999999999</v>
      </c>
      <c r="K14" s="48">
        <v>0</v>
      </c>
      <c r="L14" s="24">
        <v>158833.57999999999</v>
      </c>
      <c r="M14" s="25">
        <f>SUM(J14-L14)</f>
        <v>0</v>
      </c>
      <c r="N14" s="121">
        <v>0</v>
      </c>
    </row>
    <row r="15" spans="1:14" s="3" customFormat="1" ht="15" customHeight="1" x14ac:dyDescent="0.2">
      <c r="A15" s="88" t="s">
        <v>31</v>
      </c>
      <c r="B15" s="93" t="s">
        <v>25</v>
      </c>
      <c r="C15" s="38" t="s">
        <v>22</v>
      </c>
      <c r="D15" s="266">
        <v>4116</v>
      </c>
      <c r="E15" s="266"/>
      <c r="F15" s="41" t="s">
        <v>23</v>
      </c>
      <c r="G15" s="38">
        <v>104113013</v>
      </c>
      <c r="H15" s="267" t="s">
        <v>71</v>
      </c>
      <c r="I15" s="267"/>
      <c r="J15" s="29">
        <v>33972.42</v>
      </c>
      <c r="K15" s="49">
        <v>0</v>
      </c>
      <c r="L15" s="28">
        <v>33972.42</v>
      </c>
      <c r="M15" s="25">
        <f>SUM(J15-L15)</f>
        <v>0</v>
      </c>
      <c r="N15" s="122">
        <v>0</v>
      </c>
    </row>
    <row r="16" spans="1:14" s="3" customFormat="1" ht="15" customHeight="1" x14ac:dyDescent="0.2">
      <c r="A16" s="88" t="s">
        <v>31</v>
      </c>
      <c r="B16" s="94" t="s">
        <v>25</v>
      </c>
      <c r="C16" s="39" t="s">
        <v>22</v>
      </c>
      <c r="D16" s="257">
        <v>4116</v>
      </c>
      <c r="E16" s="257"/>
      <c r="F16" s="42" t="s">
        <v>23</v>
      </c>
      <c r="G16" s="39">
        <v>104513013</v>
      </c>
      <c r="H16" s="258" t="s">
        <v>75</v>
      </c>
      <c r="I16" s="258"/>
      <c r="J16" s="30">
        <v>0</v>
      </c>
      <c r="K16" s="50">
        <v>115236.44</v>
      </c>
      <c r="L16" s="27">
        <v>115236.44</v>
      </c>
      <c r="M16" s="25">
        <f>SUM(J16+K16-L16)</f>
        <v>0</v>
      </c>
      <c r="N16" s="123">
        <v>115236.44</v>
      </c>
    </row>
    <row r="17" spans="1:14" s="3" customFormat="1" ht="15" customHeight="1" x14ac:dyDescent="0.2">
      <c r="A17" s="88" t="s">
        <v>31</v>
      </c>
      <c r="B17" s="92" t="s">
        <v>25</v>
      </c>
      <c r="C17" s="37" t="s">
        <v>22</v>
      </c>
      <c r="D17" s="257">
        <v>4116</v>
      </c>
      <c r="E17" s="257"/>
      <c r="F17" s="43" t="s">
        <v>23</v>
      </c>
      <c r="G17" s="37">
        <v>104113013</v>
      </c>
      <c r="H17" s="267" t="s">
        <v>76</v>
      </c>
      <c r="I17" s="267"/>
      <c r="J17" s="26">
        <v>0</v>
      </c>
      <c r="K17" s="48">
        <v>24647.56</v>
      </c>
      <c r="L17" s="24">
        <v>24647.56</v>
      </c>
      <c r="M17" s="25">
        <f>SUM(J17+K17-L17)</f>
        <v>0</v>
      </c>
      <c r="N17" s="121">
        <v>24647.56</v>
      </c>
    </row>
    <row r="18" spans="1:14" s="3" customFormat="1" ht="15" customHeight="1" thickBot="1" x14ac:dyDescent="0.25">
      <c r="A18" s="55" t="s">
        <v>31</v>
      </c>
      <c r="B18" s="95" t="s">
        <v>26</v>
      </c>
      <c r="C18" s="31" t="s">
        <v>22</v>
      </c>
      <c r="D18" s="271">
        <v>4116</v>
      </c>
      <c r="E18" s="271"/>
      <c r="F18" s="44" t="s">
        <v>23</v>
      </c>
      <c r="G18" s="32">
        <v>14004</v>
      </c>
      <c r="H18" s="56" t="s">
        <v>78</v>
      </c>
      <c r="I18" s="56"/>
      <c r="J18" s="26">
        <v>0</v>
      </c>
      <c r="K18" s="48">
        <v>150000</v>
      </c>
      <c r="L18" s="24">
        <v>150000</v>
      </c>
      <c r="M18" s="25">
        <f>SUM(J18+K18-L18)</f>
        <v>0</v>
      </c>
      <c r="N18" s="121">
        <v>150000</v>
      </c>
    </row>
    <row r="19" spans="1:14" ht="22.5" customHeight="1" thickTop="1" thickBot="1" x14ac:dyDescent="0.3">
      <c r="A19" s="264" t="s">
        <v>29</v>
      </c>
      <c r="B19" s="264"/>
      <c r="C19" s="264"/>
      <c r="D19" s="264"/>
      <c r="E19" s="264"/>
      <c r="F19" s="264"/>
      <c r="G19" s="264"/>
      <c r="H19" s="264"/>
      <c r="I19" s="264"/>
      <c r="J19" s="33">
        <f>SUM(J14:J18)</f>
        <v>192806</v>
      </c>
      <c r="K19" s="51">
        <f>SUM(K14:K18)</f>
        <v>289884</v>
      </c>
      <c r="L19" s="34">
        <f>SUM(L14:L18)</f>
        <v>482690</v>
      </c>
      <c r="M19" s="35">
        <f>SUM(M14:M18)</f>
        <v>0</v>
      </c>
      <c r="N19" s="124">
        <f>SUM(N14:N18)</f>
        <v>289884</v>
      </c>
    </row>
    <row r="20" spans="1:14" s="3" customFormat="1" ht="16.5" thickTop="1" thickBot="1" x14ac:dyDescent="0.3">
      <c r="A20" s="21"/>
      <c r="B20" s="21"/>
      <c r="C20" s="1"/>
      <c r="D20" s="1"/>
      <c r="E20" s="1"/>
      <c r="F20" s="1"/>
      <c r="G20" s="2"/>
      <c r="H20" s="1"/>
      <c r="I20" s="1"/>
      <c r="J20" s="253">
        <f>SUM(J19:K19)</f>
        <v>482690</v>
      </c>
      <c r="K20" s="254"/>
      <c r="L20" s="36"/>
      <c r="M20" s="1"/>
      <c r="N20" s="45"/>
    </row>
    <row r="21" spans="1:14" s="3" customFormat="1" ht="15.75" thickTop="1" x14ac:dyDescent="0.25">
      <c r="A21" s="21"/>
      <c r="B21" s="21"/>
      <c r="C21" s="1"/>
      <c r="D21" s="1"/>
      <c r="E21" s="1"/>
      <c r="F21" s="1"/>
      <c r="G21" s="2"/>
      <c r="H21" s="1"/>
      <c r="I21" s="1"/>
      <c r="J21" s="52"/>
      <c r="K21" s="53"/>
      <c r="L21" s="36"/>
      <c r="M21" s="1"/>
      <c r="N21" s="45"/>
    </row>
    <row r="22" spans="1:14" s="3" customFormat="1" x14ac:dyDescent="0.25">
      <c r="A22" s="21"/>
      <c r="B22" s="21"/>
      <c r="C22" s="1"/>
      <c r="D22" s="1"/>
      <c r="E22" s="1"/>
      <c r="F22" s="1"/>
      <c r="G22" s="2"/>
      <c r="H22" s="1"/>
      <c r="I22" s="1"/>
      <c r="J22" s="52"/>
      <c r="K22" s="53"/>
      <c r="L22" s="36"/>
      <c r="M22" s="1"/>
      <c r="N22" s="45"/>
    </row>
    <row r="23" spans="1:14" s="3" customFormat="1" x14ac:dyDescent="0.25">
      <c r="A23" s="21"/>
      <c r="B23" s="21"/>
      <c r="C23" s="1"/>
      <c r="D23" s="1"/>
      <c r="E23" s="1"/>
      <c r="F23" s="1"/>
      <c r="G23" s="2"/>
      <c r="H23" s="1"/>
      <c r="I23" s="1"/>
      <c r="J23" s="52"/>
      <c r="K23" s="53"/>
      <c r="L23" s="36"/>
      <c r="M23" s="1"/>
      <c r="N23" s="45"/>
    </row>
    <row r="24" spans="1:14" s="3" customFormat="1" x14ac:dyDescent="0.25">
      <c r="A24" s="21"/>
      <c r="B24" s="21"/>
      <c r="C24" s="1"/>
      <c r="D24" s="1"/>
      <c r="E24" s="1"/>
      <c r="F24" s="1"/>
      <c r="G24" s="2"/>
      <c r="H24" s="1"/>
      <c r="I24" s="1"/>
      <c r="J24" s="52"/>
      <c r="K24" s="53"/>
      <c r="L24" s="36"/>
      <c r="M24" s="1"/>
      <c r="N24" s="45"/>
    </row>
    <row r="25" spans="1:14" s="3" customFormat="1" x14ac:dyDescent="0.25">
      <c r="A25" s="21"/>
      <c r="B25" s="21"/>
      <c r="C25" s="1"/>
      <c r="D25" s="1"/>
      <c r="E25" s="1"/>
      <c r="F25" s="1"/>
      <c r="G25" s="2"/>
      <c r="H25" s="1"/>
      <c r="I25" s="1"/>
      <c r="J25" s="52"/>
      <c r="K25" s="53"/>
      <c r="L25" s="36"/>
      <c r="M25" s="1"/>
      <c r="N25" s="45"/>
    </row>
    <row r="26" spans="1:14" s="3" customFormat="1" x14ac:dyDescent="0.25">
      <c r="A26" s="21"/>
      <c r="B26" s="21"/>
      <c r="C26" s="1"/>
      <c r="D26" s="1"/>
      <c r="E26" s="1"/>
      <c r="F26" s="1"/>
      <c r="G26" s="2"/>
      <c r="H26" s="1"/>
      <c r="I26" s="1"/>
      <c r="J26" s="52"/>
      <c r="K26" s="53"/>
      <c r="L26" s="36"/>
      <c r="M26" s="1"/>
      <c r="N26" s="45"/>
    </row>
    <row r="27" spans="1:14" s="3" customFormat="1" x14ac:dyDescent="0.25">
      <c r="A27" s="21"/>
      <c r="B27" s="21"/>
      <c r="C27" s="1"/>
      <c r="D27" s="1"/>
      <c r="E27" s="1"/>
      <c r="F27" s="1"/>
      <c r="G27" s="2"/>
      <c r="H27" s="1"/>
      <c r="I27" s="1"/>
      <c r="J27" s="52"/>
      <c r="K27" s="53"/>
      <c r="L27" s="36"/>
      <c r="M27" s="1"/>
      <c r="N27" s="45"/>
    </row>
    <row r="28" spans="1:14" s="3" customFormat="1" x14ac:dyDescent="0.25">
      <c r="A28" s="21"/>
      <c r="B28" s="21"/>
      <c r="C28" s="1"/>
      <c r="D28" s="1"/>
      <c r="E28" s="1"/>
      <c r="F28" s="1"/>
      <c r="G28" s="2"/>
      <c r="H28" s="1"/>
      <c r="I28" s="1"/>
      <c r="J28" s="52"/>
      <c r="K28" s="53"/>
      <c r="L28" s="36"/>
      <c r="M28" s="1"/>
      <c r="N28" s="45"/>
    </row>
    <row r="29" spans="1:14" s="3" customFormat="1" x14ac:dyDescent="0.25">
      <c r="A29" s="21"/>
      <c r="B29" s="21"/>
      <c r="C29" s="1"/>
      <c r="D29" s="1"/>
      <c r="E29" s="1"/>
      <c r="F29" s="1"/>
      <c r="G29" s="2"/>
      <c r="H29" s="1"/>
      <c r="I29" s="1"/>
      <c r="J29" s="52"/>
      <c r="K29" s="53"/>
      <c r="L29" s="36"/>
      <c r="M29" s="1"/>
      <c r="N29" s="45"/>
    </row>
    <row r="30" spans="1:14" s="3" customFormat="1" x14ac:dyDescent="0.25">
      <c r="A30" s="21"/>
      <c r="B30" s="21"/>
      <c r="C30" s="1"/>
      <c r="D30" s="1"/>
      <c r="E30" s="1"/>
      <c r="F30" s="1"/>
      <c r="G30" s="2"/>
      <c r="H30" s="1"/>
      <c r="I30" s="1"/>
      <c r="J30" s="52"/>
      <c r="K30" s="53"/>
      <c r="L30" s="36"/>
      <c r="M30" s="1"/>
      <c r="N30" s="45"/>
    </row>
    <row r="31" spans="1:14" s="3" customFormat="1" x14ac:dyDescent="0.25">
      <c r="A31" s="21"/>
      <c r="B31" s="21"/>
      <c r="C31" s="1"/>
      <c r="D31" s="1"/>
      <c r="E31" s="1"/>
      <c r="F31" s="1"/>
      <c r="G31" s="2"/>
      <c r="H31" s="1"/>
      <c r="I31" s="1"/>
      <c r="J31" s="52"/>
      <c r="K31" s="53"/>
      <c r="L31" s="36"/>
      <c r="M31" s="1"/>
      <c r="N31" s="45"/>
    </row>
    <row r="32" spans="1:14" s="3" customFormat="1" ht="15" customHeight="1" x14ac:dyDescent="0.2">
      <c r="A32" s="277" t="s">
        <v>10</v>
      </c>
      <c r="B32" s="277"/>
      <c r="C32" s="277"/>
      <c r="D32" s="277"/>
      <c r="E32" s="278" t="s">
        <v>74</v>
      </c>
      <c r="F32" s="278"/>
      <c r="G32" s="278"/>
      <c r="H32" s="278"/>
      <c r="I32" s="278"/>
      <c r="J32" s="278"/>
      <c r="K32" s="278"/>
      <c r="L32" s="278"/>
      <c r="M32" s="278"/>
      <c r="N32" s="278"/>
    </row>
    <row r="33" spans="1:14" s="3" customFormat="1" ht="15.75" thickBot="1" x14ac:dyDescent="0.25">
      <c r="A33" s="282" t="s">
        <v>11</v>
      </c>
      <c r="B33" s="282"/>
      <c r="C33" s="282"/>
      <c r="D33" s="282"/>
      <c r="E33" s="282"/>
      <c r="F33" s="282"/>
      <c r="G33" s="282"/>
      <c r="H33" s="282"/>
      <c r="I33" s="282"/>
      <c r="J33" s="22"/>
      <c r="K33" s="22"/>
      <c r="L33" s="22"/>
      <c r="M33" s="22"/>
      <c r="N33" s="22"/>
    </row>
    <row r="34" spans="1:14" s="3" customFormat="1" ht="15.75" thickTop="1" thickBot="1" x14ac:dyDescent="0.25">
      <c r="A34" s="269" t="s">
        <v>12</v>
      </c>
      <c r="B34" s="269"/>
      <c r="C34" s="269"/>
      <c r="D34" s="269"/>
      <c r="E34" s="269"/>
      <c r="F34" s="269"/>
      <c r="G34" s="269"/>
      <c r="H34" s="269"/>
      <c r="I34" s="269"/>
      <c r="J34" s="263" t="s">
        <v>13</v>
      </c>
      <c r="K34" s="263"/>
      <c r="L34" s="263"/>
      <c r="M34" s="263"/>
      <c r="N34" s="103" t="s">
        <v>14</v>
      </c>
    </row>
    <row r="35" spans="1:14" s="3" customFormat="1" ht="17.25" customHeight="1" thickTop="1" thickBot="1" x14ac:dyDescent="0.25">
      <c r="A35" s="283" t="s">
        <v>15</v>
      </c>
      <c r="B35" s="279" t="s">
        <v>77</v>
      </c>
      <c r="C35" s="286" t="s">
        <v>16</v>
      </c>
      <c r="D35" s="270" t="s">
        <v>3</v>
      </c>
      <c r="E35" s="270"/>
      <c r="F35" s="268" t="s">
        <v>17</v>
      </c>
      <c r="G35" s="268"/>
      <c r="H35" s="287" t="s">
        <v>18</v>
      </c>
      <c r="I35" s="287"/>
      <c r="J35" s="288" t="s">
        <v>19</v>
      </c>
      <c r="K35" s="289"/>
      <c r="L35" s="265" t="s">
        <v>69</v>
      </c>
      <c r="M35" s="23" t="s">
        <v>21</v>
      </c>
      <c r="N35" s="272" t="s">
        <v>20</v>
      </c>
    </row>
    <row r="36" spans="1:14" s="3" customFormat="1" ht="16.5" customHeight="1" thickTop="1" thickBot="1" x14ac:dyDescent="0.25">
      <c r="A36" s="284"/>
      <c r="B36" s="280"/>
      <c r="C36" s="286"/>
      <c r="D36" s="270"/>
      <c r="E36" s="270"/>
      <c r="F36" s="268"/>
      <c r="G36" s="268"/>
      <c r="H36" s="287"/>
      <c r="I36" s="287"/>
      <c r="J36" s="273" t="s">
        <v>34</v>
      </c>
      <c r="K36" s="275" t="s">
        <v>72</v>
      </c>
      <c r="L36" s="265"/>
      <c r="M36" s="46" t="s">
        <v>32</v>
      </c>
      <c r="N36" s="272"/>
    </row>
    <row r="37" spans="1:14" s="3" customFormat="1" ht="14.25" customHeight="1" thickTop="1" thickBot="1" x14ac:dyDescent="0.25">
      <c r="A37" s="285"/>
      <c r="B37" s="281"/>
      <c r="C37" s="286"/>
      <c r="D37" s="270"/>
      <c r="E37" s="270"/>
      <c r="F37" s="268"/>
      <c r="G37" s="268"/>
      <c r="H37" s="287"/>
      <c r="I37" s="287"/>
      <c r="J37" s="274"/>
      <c r="K37" s="276"/>
      <c r="L37" s="265"/>
      <c r="M37" s="47" t="s">
        <v>33</v>
      </c>
      <c r="N37" s="272"/>
    </row>
    <row r="38" spans="1:14" s="3" customFormat="1" ht="15" customHeight="1" thickTop="1" x14ac:dyDescent="0.2">
      <c r="A38" s="172" t="s">
        <v>81</v>
      </c>
      <c r="B38" s="173" t="s">
        <v>25</v>
      </c>
      <c r="C38" s="174" t="s">
        <v>22</v>
      </c>
      <c r="D38" s="266">
        <v>4116</v>
      </c>
      <c r="E38" s="266"/>
      <c r="F38" s="175" t="s">
        <v>23</v>
      </c>
      <c r="G38" s="174">
        <v>104513013</v>
      </c>
      <c r="H38" s="267" t="s">
        <v>124</v>
      </c>
      <c r="I38" s="267"/>
      <c r="J38" s="176">
        <v>0</v>
      </c>
      <c r="K38" s="177">
        <v>11533.2</v>
      </c>
      <c r="L38" s="178">
        <v>11533.2</v>
      </c>
      <c r="M38" s="179">
        <f t="shared" ref="M38:M45" si="0">SUM(K38-L38)</f>
        <v>0</v>
      </c>
      <c r="N38" s="180">
        <v>11533.2</v>
      </c>
    </row>
    <row r="39" spans="1:14" s="3" customFormat="1" ht="15" customHeight="1" x14ac:dyDescent="0.2">
      <c r="A39" s="181" t="s">
        <v>81</v>
      </c>
      <c r="B39" s="182" t="s">
        <v>25</v>
      </c>
      <c r="C39" s="39" t="s">
        <v>22</v>
      </c>
      <c r="D39" s="257">
        <v>4116</v>
      </c>
      <c r="E39" s="257"/>
      <c r="F39" s="42" t="s">
        <v>23</v>
      </c>
      <c r="G39" s="39">
        <v>104113013</v>
      </c>
      <c r="H39" s="258" t="s">
        <v>125</v>
      </c>
      <c r="I39" s="258"/>
      <c r="J39" s="30">
        <v>0</v>
      </c>
      <c r="K39" s="50">
        <v>2466.8000000000002</v>
      </c>
      <c r="L39" s="30">
        <v>2466.8000000000002</v>
      </c>
      <c r="M39" s="211">
        <f t="shared" si="0"/>
        <v>0</v>
      </c>
      <c r="N39" s="123">
        <v>2466.8000000000002</v>
      </c>
    </row>
    <row r="40" spans="1:14" s="3" customFormat="1" ht="15" customHeight="1" x14ac:dyDescent="0.2">
      <c r="A40" s="225" t="s">
        <v>158</v>
      </c>
      <c r="B40" s="169" t="s">
        <v>27</v>
      </c>
      <c r="C40" s="169" t="s">
        <v>22</v>
      </c>
      <c r="D40" s="255">
        <v>4116</v>
      </c>
      <c r="E40" s="255"/>
      <c r="F40" s="170" t="s">
        <v>23</v>
      </c>
      <c r="G40" s="169">
        <v>13101</v>
      </c>
      <c r="H40" s="256" t="s">
        <v>80</v>
      </c>
      <c r="I40" s="256"/>
      <c r="J40" s="26">
        <v>0</v>
      </c>
      <c r="K40" s="210">
        <v>186826</v>
      </c>
      <c r="L40" s="226">
        <v>125668</v>
      </c>
      <c r="M40" s="171">
        <f t="shared" si="0"/>
        <v>61158</v>
      </c>
      <c r="N40" s="212">
        <v>186826</v>
      </c>
    </row>
    <row r="41" spans="1:14" s="3" customFormat="1" ht="15" customHeight="1" x14ac:dyDescent="0.2">
      <c r="A41" s="96" t="s">
        <v>81</v>
      </c>
      <c r="B41" s="37" t="s">
        <v>28</v>
      </c>
      <c r="C41" s="37" t="s">
        <v>22</v>
      </c>
      <c r="D41" s="57">
        <v>4116</v>
      </c>
      <c r="E41" s="42"/>
      <c r="F41" s="43" t="s">
        <v>23</v>
      </c>
      <c r="G41" s="97">
        <v>103533063</v>
      </c>
      <c r="H41" s="261" t="s">
        <v>87</v>
      </c>
      <c r="I41" s="262"/>
      <c r="J41" s="26">
        <v>0</v>
      </c>
      <c r="K41" s="48">
        <v>536014.57999999996</v>
      </c>
      <c r="L41" s="24">
        <v>536014.57999999996</v>
      </c>
      <c r="M41" s="25">
        <f t="shared" si="0"/>
        <v>0</v>
      </c>
      <c r="N41" s="121">
        <v>536014.57999999996</v>
      </c>
    </row>
    <row r="42" spans="1:14" s="3" customFormat="1" ht="15" customHeight="1" x14ac:dyDescent="0.2">
      <c r="A42" s="96" t="s">
        <v>81</v>
      </c>
      <c r="B42" s="37" t="s">
        <v>28</v>
      </c>
      <c r="C42" s="37" t="s">
        <v>22</v>
      </c>
      <c r="D42" s="57">
        <v>4116</v>
      </c>
      <c r="E42" s="42"/>
      <c r="F42" s="43" t="s">
        <v>23</v>
      </c>
      <c r="G42" s="98">
        <v>103133063</v>
      </c>
      <c r="H42" s="261" t="s">
        <v>88</v>
      </c>
      <c r="I42" s="262"/>
      <c r="J42" s="26">
        <v>0</v>
      </c>
      <c r="K42" s="48">
        <v>94590.82</v>
      </c>
      <c r="L42" s="24">
        <v>94590.82</v>
      </c>
      <c r="M42" s="25">
        <f t="shared" si="0"/>
        <v>0</v>
      </c>
      <c r="N42" s="121">
        <v>94590.82</v>
      </c>
    </row>
    <row r="43" spans="1:14" s="3" customFormat="1" ht="15" customHeight="1" x14ac:dyDescent="0.2">
      <c r="A43" s="96" t="s">
        <v>141</v>
      </c>
      <c r="B43" s="37" t="s">
        <v>142</v>
      </c>
      <c r="C43" s="37" t="s">
        <v>22</v>
      </c>
      <c r="D43" s="214">
        <v>4116</v>
      </c>
      <c r="E43" s="42"/>
      <c r="F43" s="43" t="s">
        <v>23</v>
      </c>
      <c r="G43" s="97">
        <v>34053</v>
      </c>
      <c r="H43" s="261" t="s">
        <v>145</v>
      </c>
      <c r="I43" s="262"/>
      <c r="J43" s="26">
        <v>0</v>
      </c>
      <c r="K43" s="48">
        <v>31000</v>
      </c>
      <c r="L43" s="24">
        <v>31000</v>
      </c>
      <c r="M43" s="25">
        <f t="shared" si="0"/>
        <v>0</v>
      </c>
      <c r="N43" s="121">
        <v>31000</v>
      </c>
    </row>
    <row r="44" spans="1:14" s="3" customFormat="1" ht="15" customHeight="1" x14ac:dyDescent="0.2">
      <c r="A44" s="96" t="s">
        <v>141</v>
      </c>
      <c r="B44" s="37" t="s">
        <v>142</v>
      </c>
      <c r="C44" s="37" t="s">
        <v>146</v>
      </c>
      <c r="D44" s="214">
        <v>4216</v>
      </c>
      <c r="E44" s="42"/>
      <c r="F44" s="43" t="s">
        <v>23</v>
      </c>
      <c r="G44" s="98">
        <v>34544</v>
      </c>
      <c r="H44" s="261" t="s">
        <v>145</v>
      </c>
      <c r="I44" s="262"/>
      <c r="J44" s="26">
        <v>0</v>
      </c>
      <c r="K44" s="48">
        <v>59000</v>
      </c>
      <c r="L44" s="24">
        <v>59000</v>
      </c>
      <c r="M44" s="25">
        <f t="shared" si="0"/>
        <v>0</v>
      </c>
      <c r="N44" s="121">
        <v>59000</v>
      </c>
    </row>
    <row r="45" spans="1:14" s="3" customFormat="1" ht="15" customHeight="1" x14ac:dyDescent="0.2">
      <c r="A45" s="96" t="s">
        <v>141</v>
      </c>
      <c r="B45" s="37" t="s">
        <v>143</v>
      </c>
      <c r="C45" s="37" t="s">
        <v>22</v>
      </c>
      <c r="D45" s="214">
        <v>4122</v>
      </c>
      <c r="E45" s="42"/>
      <c r="F45" s="43" t="s">
        <v>23</v>
      </c>
      <c r="G45" s="98">
        <v>555</v>
      </c>
      <c r="H45" s="261" t="s">
        <v>147</v>
      </c>
      <c r="I45" s="262"/>
      <c r="J45" s="26">
        <v>0</v>
      </c>
      <c r="K45" s="48">
        <v>30000</v>
      </c>
      <c r="L45" s="24">
        <v>30000</v>
      </c>
      <c r="M45" s="25">
        <f t="shared" si="0"/>
        <v>0</v>
      </c>
      <c r="N45" s="121">
        <v>30000</v>
      </c>
    </row>
    <row r="46" spans="1:14" s="3" customFormat="1" ht="15" customHeight="1" x14ac:dyDescent="0.2">
      <c r="A46" s="96" t="s">
        <v>141</v>
      </c>
      <c r="B46" s="37" t="s">
        <v>144</v>
      </c>
      <c r="C46" s="37" t="s">
        <v>22</v>
      </c>
      <c r="D46" s="214">
        <v>4122</v>
      </c>
      <c r="E46" s="42"/>
      <c r="F46" s="43" t="s">
        <v>23</v>
      </c>
      <c r="G46" s="98">
        <v>415</v>
      </c>
      <c r="H46" s="261" t="s">
        <v>148</v>
      </c>
      <c r="I46" s="262"/>
      <c r="J46" s="26">
        <v>0</v>
      </c>
      <c r="K46" s="48">
        <v>79000</v>
      </c>
      <c r="L46" s="24">
        <v>79000</v>
      </c>
      <c r="M46" s="25">
        <f>SUM(K46-L46)</f>
        <v>0</v>
      </c>
      <c r="N46" s="121">
        <v>79000</v>
      </c>
    </row>
    <row r="47" spans="1:14" s="3" customFormat="1" ht="15" customHeight="1" thickBot="1" x14ac:dyDescent="0.25">
      <c r="A47" s="96" t="s">
        <v>149</v>
      </c>
      <c r="B47" s="230" t="s">
        <v>150</v>
      </c>
      <c r="C47" s="37" t="s">
        <v>22</v>
      </c>
      <c r="D47" s="227">
        <v>4122</v>
      </c>
      <c r="E47" s="42"/>
      <c r="F47" s="43" t="s">
        <v>23</v>
      </c>
      <c r="G47" s="98">
        <v>582</v>
      </c>
      <c r="H47" s="261" t="s">
        <v>151</v>
      </c>
      <c r="I47" s="262"/>
      <c r="J47" s="26">
        <v>0</v>
      </c>
      <c r="K47" s="48">
        <v>30000</v>
      </c>
      <c r="L47" s="24">
        <v>0</v>
      </c>
      <c r="M47" s="25">
        <f>SUM(K47-L47)</f>
        <v>30000</v>
      </c>
      <c r="N47" s="121">
        <v>30000</v>
      </c>
    </row>
    <row r="48" spans="1:14" s="3" customFormat="1" ht="22.5" customHeight="1" thickTop="1" thickBot="1" x14ac:dyDescent="0.25">
      <c r="A48" s="264" t="s">
        <v>29</v>
      </c>
      <c r="B48" s="264"/>
      <c r="C48" s="264"/>
      <c r="D48" s="264"/>
      <c r="E48" s="264"/>
      <c r="F48" s="264"/>
      <c r="G48" s="264"/>
      <c r="H48" s="264"/>
      <c r="I48" s="264"/>
      <c r="J48" s="33">
        <f>SUM(J38:J42)</f>
        <v>0</v>
      </c>
      <c r="K48" s="51">
        <f>SUM(K38:K46)</f>
        <v>1030431.3999999999</v>
      </c>
      <c r="L48" s="34">
        <f>SUM(L38:L46)</f>
        <v>969273.39999999991</v>
      </c>
      <c r="M48" s="35">
        <f>SUM(M38:M46)</f>
        <v>61158</v>
      </c>
      <c r="N48" s="124">
        <f>SUM(N38:N46)</f>
        <v>1030431.3999999999</v>
      </c>
    </row>
    <row r="49" spans="1:14" s="3" customFormat="1" ht="16.5" thickTop="1" thickBot="1" x14ac:dyDescent="0.3">
      <c r="A49" s="259" t="s">
        <v>30</v>
      </c>
      <c r="B49" s="259"/>
      <c r="C49" s="259"/>
      <c r="D49" s="259"/>
      <c r="E49" s="259"/>
      <c r="F49" s="259"/>
      <c r="G49" s="259"/>
      <c r="H49" s="259"/>
      <c r="I49" s="260"/>
      <c r="J49" s="253">
        <f>SUM(J48:K48)</f>
        <v>1030431.3999999999</v>
      </c>
      <c r="K49" s="254"/>
      <c r="L49" s="36"/>
      <c r="M49" s="1"/>
      <c r="N49" s="45"/>
    </row>
    <row r="50" spans="1:14" ht="15.75" thickTop="1" x14ac:dyDescent="0.25"/>
  </sheetData>
  <sheetProtection selectLockedCells="1" selectUnlockedCells="1"/>
  <mergeCells count="65">
    <mergeCell ref="L11:L13"/>
    <mergeCell ref="N11:N13"/>
    <mergeCell ref="H45:I45"/>
    <mergeCell ref="A4:C4"/>
    <mergeCell ref="D4:N4"/>
    <mergeCell ref="C5:D5"/>
    <mergeCell ref="F5:J5"/>
    <mergeCell ref="C6:D6"/>
    <mergeCell ref="F6:J6"/>
    <mergeCell ref="A11:A13"/>
    <mergeCell ref="B11:B13"/>
    <mergeCell ref="C11:C13"/>
    <mergeCell ref="K12:K13"/>
    <mergeCell ref="J11:K11"/>
    <mergeCell ref="H11:I13"/>
    <mergeCell ref="C7:D7"/>
    <mergeCell ref="F7:J7"/>
    <mergeCell ref="A8:J8"/>
    <mergeCell ref="A10:I10"/>
    <mergeCell ref="J10:M10"/>
    <mergeCell ref="D14:E14"/>
    <mergeCell ref="H14:I14"/>
    <mergeCell ref="J12:J13"/>
    <mergeCell ref="D11:E13"/>
    <mergeCell ref="H35:I37"/>
    <mergeCell ref="J35:K35"/>
    <mergeCell ref="D15:E15"/>
    <mergeCell ref="H15:I15"/>
    <mergeCell ref="D16:E16"/>
    <mergeCell ref="F11:G13"/>
    <mergeCell ref="N35:N37"/>
    <mergeCell ref="J36:J37"/>
    <mergeCell ref="K36:K37"/>
    <mergeCell ref="J20:K20"/>
    <mergeCell ref="A32:D32"/>
    <mergeCell ref="E32:N32"/>
    <mergeCell ref="B35:B37"/>
    <mergeCell ref="A33:I33"/>
    <mergeCell ref="A35:A37"/>
    <mergeCell ref="C35:C37"/>
    <mergeCell ref="D18:E18"/>
    <mergeCell ref="A19:I19"/>
    <mergeCell ref="H16:I16"/>
    <mergeCell ref="D17:E17"/>
    <mergeCell ref="H17:I17"/>
    <mergeCell ref="J34:M34"/>
    <mergeCell ref="A48:I48"/>
    <mergeCell ref="L35:L37"/>
    <mergeCell ref="D38:E38"/>
    <mergeCell ref="H38:I38"/>
    <mergeCell ref="F35:G37"/>
    <mergeCell ref="A34:I34"/>
    <mergeCell ref="D35:E37"/>
    <mergeCell ref="H46:I46"/>
    <mergeCell ref="H47:I47"/>
    <mergeCell ref="H43:I43"/>
    <mergeCell ref="J49:K49"/>
    <mergeCell ref="D40:E40"/>
    <mergeCell ref="H40:I40"/>
    <mergeCell ref="D39:E39"/>
    <mergeCell ref="H39:I39"/>
    <mergeCell ref="A49:I49"/>
    <mergeCell ref="H41:I41"/>
    <mergeCell ref="H42:I42"/>
    <mergeCell ref="H44:I44"/>
  </mergeCells>
  <pageMargins left="0" right="0" top="0.94488188976377963" bottom="0.74803149606299213" header="0.31496062992125984" footer="0.51181102362204722"/>
  <pageSetup paperSize="9" firstPageNumber="0" orientation="landscape" horizontalDpi="4294967295" verticalDpi="300" r:id="rId1"/>
  <headerFooter alignWithMargins="0">
    <oddHeader>&amp;L&amp;"Calibri,Tučné"&amp;14MĚSTO Štíty
&amp;11IČO : 00303453
DIČ : CZ00303453&amp;C&amp;"Calibri,Tučné"&amp;14Přehled DOTACÍ
 v návaznosti na rozpočet&amp;R&amp;"Calibri,Tučné"&amp;11Rok 2017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ROZPOČTOVÉ OPATŘENÍ č. 4 </vt:lpstr>
      <vt:lpstr>Přehled o stavu rozpočtu 2017</vt:lpstr>
      <vt:lpstr>Dotace 2017 - přehled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cp:lastPrinted>2017-08-11T08:17:12Z</cp:lastPrinted>
  <dcterms:created xsi:type="dcterms:W3CDTF">2017-08-11T09:15:14Z</dcterms:created>
  <dcterms:modified xsi:type="dcterms:W3CDTF">2024-02-07T09:56:10Z</dcterms:modified>
</cp:coreProperties>
</file>