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240" windowWidth="16380" windowHeight="7950" tabRatio="602"/>
  </bookViews>
  <sheets>
    <sheet name="ROZPOČTOVÉ OPATŘENÍ č. 7 " sheetId="25" r:id="rId1"/>
    <sheet name="Přehled o stavu rozpočtu 2017" sheetId="18" r:id="rId2"/>
    <sheet name="Dotace 2017 - přehled" sheetId="16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E31" i="18" l="1"/>
  <c r="E17" i="18"/>
  <c r="M104" i="25"/>
  <c r="M31" i="25"/>
  <c r="L31" i="25"/>
  <c r="M57" i="25"/>
  <c r="L57" i="25"/>
  <c r="J51" i="16"/>
  <c r="J52" i="16"/>
  <c r="L104" i="25"/>
  <c r="M19" i="25"/>
  <c r="L19" i="25"/>
  <c r="M68" i="25"/>
  <c r="L68" i="25"/>
  <c r="M10" i="25"/>
  <c r="L10" i="25"/>
  <c r="E27" i="18"/>
  <c r="D42" i="18"/>
  <c r="E42" i="18"/>
  <c r="E13" i="18"/>
  <c r="D41" i="18"/>
  <c r="N51" i="16"/>
  <c r="L51" i="16"/>
  <c r="K51" i="16"/>
  <c r="M47" i="16"/>
  <c r="M50" i="16"/>
  <c r="M45" i="16"/>
  <c r="M46" i="16"/>
  <c r="M44" i="16"/>
  <c r="M43" i="16"/>
  <c r="D46" i="18"/>
  <c r="M39" i="16"/>
  <c r="M40" i="16"/>
  <c r="E48" i="18"/>
  <c r="C42" i="18"/>
  <c r="C41" i="18"/>
  <c r="D47" i="18"/>
  <c r="D49" i="18"/>
  <c r="E35" i="18"/>
  <c r="C47" i="18"/>
  <c r="E34" i="18"/>
  <c r="C46" i="18"/>
  <c r="C43" i="18"/>
  <c r="N19" i="16"/>
  <c r="L19" i="16"/>
  <c r="K19" i="16"/>
  <c r="J20" i="16"/>
  <c r="J19" i="16"/>
  <c r="M42" i="16"/>
  <c r="M41" i="16"/>
  <c r="M38" i="16"/>
  <c r="M18" i="16"/>
  <c r="M17" i="16"/>
  <c r="M16" i="16"/>
  <c r="M14" i="16"/>
  <c r="M8" i="16"/>
  <c r="L8" i="16"/>
  <c r="K8" i="16"/>
  <c r="M15" i="16"/>
  <c r="M19" i="16"/>
  <c r="C53" i="18"/>
  <c r="E47" i="18"/>
  <c r="E53" i="18"/>
  <c r="D53" i="18"/>
  <c r="D43" i="18"/>
  <c r="D52" i="18"/>
  <c r="D54" i="18"/>
  <c r="E41" i="18"/>
  <c r="M51" i="16"/>
  <c r="E43" i="18"/>
  <c r="E46" i="18"/>
  <c r="C52" i="18"/>
  <c r="C54" i="18"/>
  <c r="C49" i="18"/>
  <c r="E37" i="18"/>
  <c r="E52" i="18"/>
  <c r="E54" i="18"/>
  <c r="E49" i="18"/>
</calcChain>
</file>

<file path=xl/sharedStrings.xml><?xml version="1.0" encoding="utf-8"?>
<sst xmlns="http://schemas.openxmlformats.org/spreadsheetml/2006/main" count="783" uniqueCount="235">
  <si>
    <t>a)</t>
  </si>
  <si>
    <t>Přijaté transfery – dotace, které byly součástí schváleného rozpočtu  :</t>
  </si>
  <si>
    <t>UZ</t>
  </si>
  <si>
    <t>Položka</t>
  </si>
  <si>
    <t>Text</t>
  </si>
  <si>
    <t>Rozpočet schválený</t>
  </si>
  <si>
    <t>Rozpočet upravený</t>
  </si>
  <si>
    <t>-</t>
  </si>
  <si>
    <t>Neinvestiční přijaté transfery ze SR v rámci souhrn.dot.vztahu – na výkon státní správy a školství</t>
  </si>
  <si>
    <t>CELKEM</t>
  </si>
  <si>
    <t>b)</t>
  </si>
  <si>
    <t xml:space="preserve">Rekapitulace dotačních - účelových prostředků : </t>
  </si>
  <si>
    <t>ID = INVESTIČNÍ DOTACE / ND = NEINVESTIČNÍ DOTACE</t>
  </si>
  <si>
    <t>PŘÍJMY - DOTACE</t>
  </si>
  <si>
    <t>VÝDAJE DOTACE</t>
  </si>
  <si>
    <t>Rozpočtové opatření</t>
  </si>
  <si>
    <t>ID / ND</t>
  </si>
  <si>
    <t>ÚČELOVÝ ZNAK</t>
  </si>
  <si>
    <t>POSKYTOVATEL - účel dotace</t>
  </si>
  <si>
    <t xml:space="preserve">ROZPOČET PŘÍJMY </t>
  </si>
  <si>
    <t>ROZPOČET VÝDAJE</t>
  </si>
  <si>
    <t>POHLEDÁVKA</t>
  </si>
  <si>
    <t>ND</t>
  </si>
  <si>
    <t>ÚZ</t>
  </si>
  <si>
    <t>Celkem</t>
  </si>
  <si>
    <t>I.</t>
  </si>
  <si>
    <t>II.</t>
  </si>
  <si>
    <t>III.</t>
  </si>
  <si>
    <t>IV.</t>
  </si>
  <si>
    <t>Celkem </t>
  </si>
  <si>
    <t>Zpracovala : Pavlína Minářová</t>
  </si>
  <si>
    <t>RS</t>
  </si>
  <si>
    <t>rozdíl (R-skutečnost)</t>
  </si>
  <si>
    <t>účet 346</t>
  </si>
  <si>
    <r>
      <t xml:space="preserve">NÁROK </t>
    </r>
    <r>
      <rPr>
        <b/>
        <i/>
        <sz val="5"/>
        <color indexed="8"/>
        <rFont val="Arial"/>
        <family val="2"/>
        <charset val="238"/>
      </rPr>
      <t>(minulých let)</t>
    </r>
  </si>
  <si>
    <t>ODPA</t>
  </si>
  <si>
    <t>POL</t>
  </si>
  <si>
    <t>MD</t>
  </si>
  <si>
    <t>D</t>
  </si>
  <si>
    <t>Popis</t>
  </si>
  <si>
    <t>000000</t>
  </si>
  <si>
    <t>4116</t>
  </si>
  <si>
    <t>003745</t>
  </si>
  <si>
    <t>5011</t>
  </si>
  <si>
    <t>VPP - platy zaměstnanců v pracovním poměru</t>
  </si>
  <si>
    <t>5031</t>
  </si>
  <si>
    <t>5032</t>
  </si>
  <si>
    <t>VPP - povinné pojistné na veřejné zdravotní pojištění</t>
  </si>
  <si>
    <t>005512</t>
  </si>
  <si>
    <t>5139</t>
  </si>
  <si>
    <t>5161</t>
  </si>
  <si>
    <t>5169</t>
  </si>
  <si>
    <t>5175</t>
  </si>
  <si>
    <t>5173</t>
  </si>
  <si>
    <t>5909</t>
  </si>
  <si>
    <t>5156</t>
  </si>
  <si>
    <t>NS</t>
  </si>
  <si>
    <t>UCS</t>
  </si>
  <si>
    <t>UUS</t>
  </si>
  <si>
    <t>SU</t>
  </si>
  <si>
    <t>AU</t>
  </si>
  <si>
    <t>ZJ</t>
  </si>
  <si>
    <t>ORJ</t>
  </si>
  <si>
    <t>ORG</t>
  </si>
  <si>
    <t>231</t>
  </si>
  <si>
    <t>0</t>
  </si>
  <si>
    <r>
      <t xml:space="preserve">1) Změny rozpočtu - dotační prostředky </t>
    </r>
    <r>
      <rPr>
        <b/>
        <u/>
        <sz val="12"/>
        <rFont val="Calibri"/>
        <family val="2"/>
        <charset val="238"/>
      </rPr>
      <t>(účelové prostředky)</t>
    </r>
  </si>
  <si>
    <t>6409-5909 lze použít na pokrytí neinvestičních výdajů libovolného § RS</t>
  </si>
  <si>
    <t>6909</t>
  </si>
  <si>
    <t>6409-6909 lze použít na pokrytí investičních výdajů libovolného § RS</t>
  </si>
  <si>
    <t>006409</t>
  </si>
  <si>
    <t>003314</t>
  </si>
  <si>
    <t>003612</t>
  </si>
  <si>
    <t>Celkový přehled - TRANSFERY - DOTACE  2017</t>
  </si>
  <si>
    <t>Skutečný příjem 2017</t>
  </si>
  <si>
    <r>
      <t xml:space="preserve">EU - Úřad práce - "VPP" - 82,38% z dotace 192.806,- Kč - </t>
    </r>
    <r>
      <rPr>
        <b/>
        <i/>
        <sz val="6"/>
        <color indexed="8"/>
        <rFont val="Arial"/>
        <family val="2"/>
        <charset val="238"/>
      </rPr>
      <t>pohledávka 2016</t>
    </r>
  </si>
  <si>
    <r>
      <t xml:space="preserve">SR - Úřad práce - "VPP" - 17,62% z dotace 192.806,- Kč - </t>
    </r>
    <r>
      <rPr>
        <b/>
        <i/>
        <sz val="6"/>
        <color indexed="8"/>
        <rFont val="Arial"/>
        <family val="2"/>
        <charset val="238"/>
      </rPr>
      <t>pohledávka 2016</t>
    </r>
  </si>
  <si>
    <t>NÁROK 2017</t>
  </si>
  <si>
    <t>Skutečnost 4/2017</t>
  </si>
  <si>
    <t>Přijaté transfery – dotace přijaté v průběhu roku 2017 – rozpočtovány na základě rozpočtových opatření :</t>
  </si>
  <si>
    <t>EU - Úřad práce - "VPP" - 82,38% z dotace 139.884,- Kč - rok 2017</t>
  </si>
  <si>
    <t>SR - Úřad práce - "VPP" - 17,62% z dotace 139.884,- Kč - rok 2017</t>
  </si>
  <si>
    <t>P.č.</t>
  </si>
  <si>
    <t>MV ČR prostřednictvím Ol.kraje - "JSDH Štíty" - zab.akcesch.</t>
  </si>
  <si>
    <t xml:space="preserve">Neinvestiční přijaté transfery od obcí – knihy do knihovny </t>
  </si>
  <si>
    <t>Úřad práce - "VPP" - rok 2017</t>
  </si>
  <si>
    <t>1/2017</t>
  </si>
  <si>
    <t>13101</t>
  </si>
  <si>
    <t xml:space="preserve">Neinvestiční dotace na VPP </t>
  </si>
  <si>
    <t>VPP - povinné pojistné na sociální zabezpečení a přísp. na státní politiku zam.</t>
  </si>
  <si>
    <t>003639</t>
  </si>
  <si>
    <t>5137</t>
  </si>
  <si>
    <t>MŠMT - průtokový transfer pro ZŠ a MŠ Štíty - evropský podíl</t>
  </si>
  <si>
    <t>MŠMT - průtokový transfer pro ZŠ a MŠ Štíty - národní podíl</t>
  </si>
  <si>
    <t>00303453</t>
  </si>
  <si>
    <t>(příloha - souhrnný přehled)</t>
  </si>
  <si>
    <t xml:space="preserve">Souhrnný přehled o stavu rozpočtu MĚSTA Štíty : </t>
  </si>
  <si>
    <r>
      <t>I.</t>
    </r>
    <r>
      <rPr>
        <b/>
        <sz val="7"/>
        <color indexed="18"/>
        <rFont val="Times New Roman"/>
        <family val="1"/>
        <charset val="238"/>
      </rPr>
      <t xml:space="preserve">             </t>
    </r>
    <r>
      <rPr>
        <b/>
        <u/>
        <sz val="12.5"/>
        <color indexed="18"/>
        <rFont val="Arial"/>
        <family val="2"/>
        <charset val="238"/>
      </rPr>
      <t>ROZPOČTOVÉ PŘÍJMY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</si>
  <si>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- ZMě Štíty dne 29.03.2017: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</si>
  <si>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rozpočtové příjmy:</t>
    </r>
  </si>
  <si>
    <r>
      <t>II.</t>
    </r>
    <r>
      <rPr>
        <b/>
        <sz val="7"/>
        <color indexed="18"/>
        <rFont val="Times New Roman"/>
        <family val="1"/>
        <charset val="238"/>
      </rPr>
      <t xml:space="preserve">           </t>
    </r>
    <r>
      <rPr>
        <b/>
        <u/>
        <sz val="12.5"/>
        <color indexed="18"/>
        <rFont val="Arial"/>
        <family val="2"/>
        <charset val="238"/>
      </rPr>
      <t>ROZPOČTOVÉ VÝDAJE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</si>
  <si>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rozpočtové výdaje :</t>
    </r>
  </si>
  <si>
    <r>
      <t>III.</t>
    </r>
    <r>
      <rPr>
        <b/>
        <sz val="7"/>
        <color indexed="18"/>
        <rFont val="Times New Roman"/>
        <family val="1"/>
        <charset val="238"/>
      </rPr>
      <t xml:space="preserve">          </t>
    </r>
    <r>
      <rPr>
        <b/>
        <u/>
        <sz val="12.5"/>
        <color indexed="18"/>
        <rFont val="Arial"/>
        <family val="2"/>
        <charset val="238"/>
      </rPr>
      <t>FINANCOVÁNÍ – třída 8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</si>
  <si>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financování :</t>
    </r>
  </si>
  <si>
    <t>Rekapitulace:</t>
  </si>
  <si>
    <r>
      <t>ROZPOČTOVÉ PŘÍJMY</t>
    </r>
    <r>
      <rPr>
        <b/>
        <sz val="8"/>
        <rFont val="Symbol"/>
        <family val="1"/>
        <charset val="2"/>
      </rPr>
      <t>;</t>
    </r>
    <r>
      <rPr>
        <b/>
        <sz val="8"/>
        <rFont val="Times New Roman"/>
        <family val="1"/>
        <charset val="238"/>
      </rPr>
      <t xml:space="preserve"> ROZPOČTOVÉ VÝDAJE</t>
    </r>
  </si>
  <si>
    <t>Rozpočet  schválený 2017</t>
  </si>
  <si>
    <t>PŘÍJMY 2017 celkem (+)</t>
  </si>
  <si>
    <t>VÝDAJE 2017 celkem (-)</t>
  </si>
  <si>
    <t xml:space="preserve">PŘÍJMY celkem - VÝDAJE celkem </t>
  </si>
  <si>
    <t xml:space="preserve">FINANCOVÁNÍ </t>
  </si>
  <si>
    <t>pol. 8115</t>
  </si>
  <si>
    <r>
      <t>Změna stavu krát.prostředků na bank.účtech (</t>
    </r>
    <r>
      <rPr>
        <sz val="8"/>
        <color indexed="8"/>
        <rFont val="Calibri"/>
        <family val="2"/>
        <charset val="238"/>
      </rPr>
      <t>±</t>
    </r>
    <r>
      <rPr>
        <sz val="8"/>
        <color indexed="8"/>
        <rFont val="Times New Roman"/>
        <family val="1"/>
        <charset val="238"/>
      </rPr>
      <t xml:space="preserve">)                 </t>
    </r>
    <r>
      <rPr>
        <sz val="7"/>
        <color indexed="8"/>
        <rFont val="Times New Roman"/>
        <family val="1"/>
        <charset val="238"/>
      </rPr>
      <t>(+) = zapojení vlastních fin. prostředků ze ZBÚ</t>
    </r>
    <r>
      <rPr>
        <sz val="7"/>
        <color indexed="8"/>
        <rFont val="Symbol"/>
        <family val="1"/>
        <charset val="2"/>
      </rPr>
      <t>;</t>
    </r>
    <r>
      <rPr>
        <sz val="7"/>
        <color indexed="8"/>
        <rFont val="Times New Roman"/>
        <family val="1"/>
        <charset val="238"/>
      </rPr>
      <t xml:space="preserve"> (-) = úspora</t>
    </r>
  </si>
  <si>
    <t>pol. 8124</t>
  </si>
  <si>
    <t>Uhrazené splátky dlouhod. přijatých půjček (-) = splátky ÚVĚRŮ</t>
  </si>
  <si>
    <t>Třída 8</t>
  </si>
  <si>
    <r>
      <t>Ostatní (</t>
    </r>
    <r>
      <rPr>
        <sz val="8"/>
        <color indexed="8"/>
        <rFont val="Calibri"/>
        <family val="2"/>
        <charset val="238"/>
      </rPr>
      <t>±)</t>
    </r>
  </si>
  <si>
    <r>
      <t>FINANCOVÁNÍ celkem (</t>
    </r>
    <r>
      <rPr>
        <b/>
        <sz val="10"/>
        <rFont val="Calibri"/>
        <family val="2"/>
        <charset val="238"/>
      </rPr>
      <t>±</t>
    </r>
    <r>
      <rPr>
        <b/>
        <sz val="10"/>
        <rFont val="Times New Roman"/>
        <family val="1"/>
        <charset val="238"/>
      </rPr>
      <t>)</t>
    </r>
  </si>
  <si>
    <t>Rekapitulace</t>
  </si>
  <si>
    <t>PŘÍJMY celkem vč. FINANCOVÁNÍ (+)</t>
  </si>
  <si>
    <t xml:space="preserve">VÝDAJE celkem vč. FINANCOVÁNÍ (-) </t>
  </si>
  <si>
    <t>Rozpočtové změny 2017</t>
  </si>
  <si>
    <t>Rozpočet  upravený 2017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</si>
  <si>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1/2017 - RMě Štíty dne 19.04.2017: </t>
    </r>
  </si>
  <si>
    <r>
      <t xml:space="preserve">·  </t>
    </r>
    <r>
      <rPr>
        <b/>
        <sz val="10"/>
        <color indexed="18"/>
        <rFont val="Arial"/>
        <family val="2"/>
        <charset val="238"/>
      </rPr>
      <t>Změny rozpočtu - dotační prostředky (účelové prostředky):</t>
    </r>
  </si>
  <si>
    <t>z toho:</t>
  </si>
  <si>
    <r>
      <t xml:space="preserve">·  </t>
    </r>
    <r>
      <rPr>
        <b/>
        <sz val="10"/>
        <color indexed="18"/>
        <rFont val="Arial"/>
        <family val="2"/>
        <charset val="238"/>
      </rPr>
      <t>Změny rozpočtu - vlastní:</t>
    </r>
  </si>
  <si>
    <t>EU - Úřad práce - "VPP" - 82,38% z dotace 14.000,- Kč - rok 2017</t>
  </si>
  <si>
    <t>SR - Úřad práce - "VPP" - 17,62% z dotace 14.000,- Kč - rok 2017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</si>
  <si>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2/2017 - RMě Štíty dne 24.05.2017: </t>
    </r>
  </si>
  <si>
    <t xml:space="preserve">III. (navýšení) Neinvestiční dotace na VEŘEJNĚ PROSPĚŠNÉ PRÁCE (VPP) - Úřad práce </t>
  </si>
  <si>
    <t>3) Změny rozpočtu - vlastní - VÝDAJE (přesun prostředků rozpočtovaných na § 6409)</t>
  </si>
  <si>
    <t>003419</t>
  </si>
  <si>
    <t>5171</t>
  </si>
  <si>
    <t>BH - opravy a udržování</t>
  </si>
  <si>
    <t>003613</t>
  </si>
  <si>
    <t>5164</t>
  </si>
  <si>
    <t>002321</t>
  </si>
  <si>
    <t>5132</t>
  </si>
  <si>
    <t>002212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</si>
  <si>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3/2017 - ZMě Štíty dne 21.06.2017: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</si>
  <si>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3/2017 (8115 - zap.vl.fin.zdr.) - ZMě Štíty dne 21.06.2017: </t>
    </r>
  </si>
  <si>
    <t>006171</t>
  </si>
  <si>
    <t>00415</t>
  </si>
  <si>
    <t>3/2017</t>
  </si>
  <si>
    <t>V.</t>
  </si>
  <si>
    <t>VI.</t>
  </si>
  <si>
    <t>VII.</t>
  </si>
  <si>
    <t>MK, prostřednictvím KrÚ Olomouc - "Veřejné inf.služby knihoven"</t>
  </si>
  <si>
    <t>ID</t>
  </si>
  <si>
    <t>Ol.kraj, pr. KrÚ Olomouc - "Setkání na pomezí Čech a Moravy"</t>
  </si>
  <si>
    <t>Ol.kraj, pr. KrÚ Olomouc - "Podpora JSDH 2017"</t>
  </si>
  <si>
    <t>415</t>
  </si>
  <si>
    <t>5153</t>
  </si>
  <si>
    <t>4/2017</t>
  </si>
  <si>
    <t>VIII.</t>
  </si>
  <si>
    <r>
      <t xml:space="preserve">Ol.kraj, pr. KrÚ Olomouc - </t>
    </r>
    <r>
      <rPr>
        <b/>
        <i/>
        <sz val="7"/>
        <rFont val="Arial"/>
        <family val="2"/>
        <charset val="238"/>
      </rPr>
      <t>"Zvýšení informovanosti turistů na Štítecku"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</si>
  <si>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4/2017 - RMě Štíty dne 19.07.2017: </t>
    </r>
  </si>
  <si>
    <t>6005</t>
  </si>
  <si>
    <t>Popis - vlastní zdroje Města Štíty - vazba na dotaci</t>
  </si>
  <si>
    <t>NBH - opravy a udržování</t>
  </si>
  <si>
    <t>6122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</si>
  <si>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5/2017 - RMě Štíty dne 30.08.2017: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</si>
  <si>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(8115 - zapojení vl.fin.zdrojů) - ZMě Štíty dne 29.03.2017: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</si>
  <si>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(8124 - splatky úvěrů) - ZMě Štíty dne 29.03.2017: </t>
    </r>
  </si>
  <si>
    <t>KOMUNIKACE - PHM</t>
  </si>
  <si>
    <t>003326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</si>
  <si>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6/2017 - ZMě Štíty dne 20.09.2017: </t>
    </r>
  </si>
  <si>
    <t>5021</t>
  </si>
  <si>
    <t>6/2017</t>
  </si>
  <si>
    <t>IX.</t>
  </si>
  <si>
    <t>2) Změny rozpočtu - vlastní - VÝDAJE - vazba na dotace</t>
  </si>
  <si>
    <t>003113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</si>
  <si>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7/2017 - RMě Štíty dne 18.10.2017: </t>
    </r>
  </si>
  <si>
    <t>VII. (změna) Neinvestiční dotace "Podpora JSDH 2017" - Olomoucký kraj, prostřednictvím KrÚ Olomouc</t>
  </si>
  <si>
    <t>Podpora JSDH 2017 - pořízení požární techniky a nákup věcného vybavení - storno</t>
  </si>
  <si>
    <t>Podpora JSDH 2017 - oprava požární techniky - storno</t>
  </si>
  <si>
    <r>
      <t xml:space="preserve">Podpora JSDH 2017 - ochranné prostředky pro JSDH Štíty - </t>
    </r>
    <r>
      <rPr>
        <sz val="7"/>
        <color indexed="8"/>
        <rFont val="Calibri"/>
        <family val="2"/>
        <charset val="238"/>
      </rPr>
      <t xml:space="preserve">DDHM a jiný DDHM nad 1.500,- Kč/ks </t>
    </r>
  </si>
  <si>
    <t>Podpora JSDH 2017 - ochranné prostředky pro JSDH Štíty - pod 1.500,- Kč/ks</t>
  </si>
  <si>
    <t>Vazba na VII. Neinvestiční dotace "Podpora JSDH 2017" - Olomoucký kraj, prostřednictvím KrÚ Olomouc</t>
  </si>
  <si>
    <t xml:space="preserve">Statutární město Olomouc - na úhradu nákladů na projekt "MEIS" </t>
  </si>
  <si>
    <t>7/2017</t>
  </si>
  <si>
    <t>X.</t>
  </si>
  <si>
    <t>1-7/2017</t>
  </si>
  <si>
    <r>
      <t>024,</t>
    </r>
    <r>
      <rPr>
        <b/>
        <i/>
        <sz val="4"/>
        <color indexed="8"/>
        <rFont val="Arial"/>
        <family val="2"/>
        <charset val="238"/>
      </rPr>
      <t>orj. a org.</t>
    </r>
    <r>
      <rPr>
        <b/>
        <i/>
        <sz val="5"/>
        <color indexed="8"/>
        <rFont val="Arial"/>
        <family val="2"/>
        <charset val="238"/>
      </rPr>
      <t>3002</t>
    </r>
  </si>
  <si>
    <t>Ol.kraj, pr. KrÚ Olomouc - "Volby do Posl. sněm.Parlamentu ČR "</t>
  </si>
  <si>
    <t>Neinvestiční dotace na Volby do Poslanecké  sněmovny Parlamentu ČR</t>
  </si>
  <si>
    <t>98071</t>
  </si>
  <si>
    <t>4111</t>
  </si>
  <si>
    <t>006114</t>
  </si>
  <si>
    <t>5019</t>
  </si>
  <si>
    <t>5039</t>
  </si>
  <si>
    <t>5162</t>
  </si>
  <si>
    <t>X. Neinvestiční dotace "Volby do Poslanecké  sněmovny Parlamentu ČR" - Olomoucký kraj, prostřednictvím KrÚ Olomouc</t>
  </si>
  <si>
    <t>Volby do Poslanecké  sněmovny Parlamentu ČR - refundace mzdy</t>
  </si>
  <si>
    <t>Volby do Poslanecké  sněmovny Parlamentu ČR - mzdové prostředky</t>
  </si>
  <si>
    <t>Volby do Poslanecké  sněmovny Parlamentu ČR - refundace ZP a SP</t>
  </si>
  <si>
    <t>Volby do Poslanecké  sněmovny Parlamentu ČR - nákup materiálu</t>
  </si>
  <si>
    <t>Volby do Poslanecké  sněmovny Parlamentu ČR - PHM</t>
  </si>
  <si>
    <t>Volby do Poslanecké  sněmovny Parlamentu ČR - služby pošt</t>
  </si>
  <si>
    <t>Volby do Poslanecké  sněmovny Parlamentu ČR - služby telekomunikací</t>
  </si>
  <si>
    <t>Volby do Poslanecké  sněmovny Parlamentu ČR - ostatní služby</t>
  </si>
  <si>
    <t>Volby do Poslanecké  sněmovny Parlamentu ČR - cestovné</t>
  </si>
  <si>
    <t>Volby do Poslanecké  sněmovny Parlamentu ČR - pohoštění</t>
  </si>
  <si>
    <r>
      <t xml:space="preserve">MV ČR prostřednictvím Ol.kraje - "JSDH Štíty" - </t>
    </r>
    <r>
      <rPr>
        <b/>
        <i/>
        <sz val="5"/>
        <color indexed="8"/>
        <rFont val="Arial"/>
        <family val="2"/>
        <charset val="238"/>
      </rPr>
      <t>odb.příprava, zásah, věc.vybavení</t>
    </r>
  </si>
  <si>
    <t>14004</t>
  </si>
  <si>
    <t>JSDH Štíty - odborná příprava, uskutečněný zásah, věcné vybavení neinvest.povahy</t>
  </si>
  <si>
    <t>JSDH Štíty - refundace mzdy - odborná příprava</t>
  </si>
  <si>
    <t>JSDH Štíty - refundace SP, ZP - odborná příprava</t>
  </si>
  <si>
    <t xml:space="preserve">JSDH Štíty - DDHM a jiný DDHM nad 1.500,- Kč/ks </t>
  </si>
  <si>
    <t>JSDH Štíty - PHM</t>
  </si>
  <si>
    <t>JSDH Štíty - opravy a údržba</t>
  </si>
  <si>
    <t>5166</t>
  </si>
  <si>
    <t>KANALIZACE a ČOV - konzultační, poradenské a právní služby</t>
  </si>
  <si>
    <t>ZŠ - ostatní služby</t>
  </si>
  <si>
    <t>KNIHOVNA - plyn</t>
  </si>
  <si>
    <t>HODNOTY NÁR.POVĚDOMÍ - materiál</t>
  </si>
  <si>
    <t>003329</t>
  </si>
  <si>
    <t>HODNOTY NÁR.POVĚDOMÍ - ostatní služby</t>
  </si>
  <si>
    <t>KOSTEL - oprava zvonové stolice na upevnění zvonu v kostele v Herolticích</t>
  </si>
  <si>
    <t>TĚLOVÝCHOVA - plyn</t>
  </si>
  <si>
    <t>5154</t>
  </si>
  <si>
    <t>TĚLOVÝCHOVA - el.energie</t>
  </si>
  <si>
    <t>MH - el.energie</t>
  </si>
  <si>
    <t>ZELEŇ - PHM</t>
  </si>
  <si>
    <t>ZELEŇ - ostatní služby</t>
  </si>
  <si>
    <t>SPRÁVA - opravy a údržování</t>
  </si>
  <si>
    <t>6123</t>
  </si>
  <si>
    <t>SPRÁVA - digitální kopírka</t>
  </si>
  <si>
    <t>MH - automobil</t>
  </si>
  <si>
    <r>
      <t>(</t>
    </r>
    <r>
      <rPr>
        <sz val="6"/>
        <color indexed="62"/>
        <rFont val="Calibri"/>
        <family val="2"/>
        <charset val="238"/>
      </rPr>
      <t>±</t>
    </r>
    <r>
      <rPr>
        <sz val="6"/>
        <color indexed="62"/>
        <rFont val="Arial"/>
        <family val="2"/>
        <charset val="238"/>
      </rPr>
      <t>1.594.500,- Kč)</t>
    </r>
  </si>
  <si>
    <t>(±1.594.500,- Kč)</t>
  </si>
  <si>
    <t>KOMUNIKACE - pronájem pily na beton</t>
  </si>
  <si>
    <t>JSDH Štíty - ostatní služby</t>
  </si>
  <si>
    <t>II. (další Rozpočtové opatření) Neinvestiční dotace "JSDH Štíty" - odb.příprava, zásah, věc.vybavení - MV ČR prostřednictvím Ol.kraje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</si>
</sst>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&quot; Kč&quot;"/>
    <numFmt numFmtId="165" formatCode="#,##0.00&quot; Kč&quot;;[Red]\-#,##0.00&quot; Kč&quot;"/>
    <numFmt numFmtId="166" formatCode="#,##0.00_ ;[Red]\-#,##0.00\ "/>
    <numFmt numFmtId="167" formatCode="#,##0&quot; Kč&quot;"/>
  </numFmts>
  <fonts count="84" x14ac:knownFonts="1">
    <font>
      <sz val="10"/>
      <name val="Arial"/>
      <family val="2"/>
      <charset val="238"/>
    </font>
    <font>
      <sz val="11"/>
      <color indexed="8"/>
      <name val="Calibri"/>
      <family val="2"/>
      <charset val="1"/>
    </font>
    <font>
      <sz val="8"/>
      <color indexed="8"/>
      <name val="Calibri"/>
      <family val="2"/>
      <charset val="1"/>
    </font>
    <font>
      <b/>
      <u/>
      <sz val="12"/>
      <color indexed="18"/>
      <name val="Arial"/>
      <family val="2"/>
      <charset val="238"/>
    </font>
    <font>
      <b/>
      <sz val="5"/>
      <color indexed="1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i/>
      <sz val="7"/>
      <color indexed="8"/>
      <name val="Arial"/>
      <family val="2"/>
      <charset val="238"/>
    </font>
    <font>
      <b/>
      <i/>
      <sz val="8"/>
      <color indexed="8"/>
      <name val="Arial"/>
      <family val="2"/>
      <charset val="238"/>
    </font>
    <font>
      <b/>
      <i/>
      <sz val="6.5"/>
      <color indexed="8"/>
      <name val="Arial"/>
      <family val="2"/>
      <charset val="238"/>
    </font>
    <font>
      <sz val="7"/>
      <color indexed="8"/>
      <name val="Arial"/>
      <family val="2"/>
      <charset val="238"/>
    </font>
    <font>
      <b/>
      <sz val="7"/>
      <color indexed="8"/>
      <name val="Arial"/>
      <family val="2"/>
      <charset val="238"/>
    </font>
    <font>
      <sz val="6.5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3"/>
      <color indexed="8"/>
      <name val="Times New Roman"/>
      <family val="1"/>
      <charset val="238"/>
    </font>
    <font>
      <b/>
      <i/>
      <sz val="10"/>
      <color indexed="8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b/>
      <i/>
      <sz val="6"/>
      <color indexed="8"/>
      <name val="Arial"/>
      <family val="2"/>
      <charset val="238"/>
    </font>
    <font>
      <b/>
      <i/>
      <sz val="5"/>
      <color indexed="8"/>
      <name val="Arial"/>
      <family val="2"/>
      <charset val="238"/>
    </font>
    <font>
      <b/>
      <i/>
      <sz val="7"/>
      <name val="Arial"/>
      <family val="2"/>
      <charset val="238"/>
    </font>
    <font>
      <b/>
      <i/>
      <sz val="8"/>
      <name val="Arial"/>
      <family val="2"/>
      <charset val="238"/>
    </font>
    <font>
      <sz val="7"/>
      <color indexed="8"/>
      <name val="Calibri"/>
      <family val="2"/>
      <charset val="1"/>
    </font>
    <font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Times New Roman"/>
      <family val="1"/>
      <charset val="238"/>
    </font>
    <font>
      <b/>
      <sz val="10"/>
      <color indexed="8"/>
      <name val="Calibri"/>
      <family val="2"/>
      <charset val="238"/>
    </font>
    <font>
      <b/>
      <u/>
      <sz val="12"/>
      <name val="Calibri"/>
      <family val="2"/>
      <charset val="238"/>
    </font>
    <font>
      <sz val="12"/>
      <color indexed="8"/>
      <name val="Calibri"/>
      <family val="2"/>
      <charset val="238"/>
    </font>
    <font>
      <sz val="8"/>
      <name val="Times New Roman"/>
      <family val="1"/>
      <charset val="238"/>
    </font>
    <font>
      <b/>
      <i/>
      <u/>
      <sz val="16"/>
      <name val="Times New Roman"/>
      <family val="1"/>
      <charset val="238"/>
    </font>
    <font>
      <u/>
      <sz val="16"/>
      <name val="Arial"/>
      <family val="2"/>
      <charset val="238"/>
    </font>
    <font>
      <b/>
      <u/>
      <sz val="16"/>
      <name val="Arial"/>
      <family val="2"/>
      <charset val="238"/>
    </font>
    <font>
      <b/>
      <i/>
      <sz val="14"/>
      <name val="Times New Roman"/>
      <family val="1"/>
      <charset val="238"/>
    </font>
    <font>
      <b/>
      <sz val="10"/>
      <name val="Arial"/>
      <family val="2"/>
      <charset val="238"/>
    </font>
    <font>
      <b/>
      <sz val="12.5"/>
      <color indexed="18"/>
      <name val="Arial"/>
      <family val="2"/>
      <charset val="238"/>
    </font>
    <font>
      <b/>
      <sz val="7"/>
      <color indexed="18"/>
      <name val="Times New Roman"/>
      <family val="1"/>
      <charset val="238"/>
    </font>
    <font>
      <b/>
      <u/>
      <sz val="12.5"/>
      <color indexed="18"/>
      <name val="Arial"/>
      <family val="2"/>
      <charset val="238"/>
    </font>
    <font>
      <sz val="10"/>
      <color indexed="18"/>
      <name val="Symbol"/>
      <family val="1"/>
      <charset val="2"/>
    </font>
    <font>
      <sz val="7"/>
      <color indexed="18"/>
      <name val="Times New Roman"/>
      <family val="1"/>
      <charset val="238"/>
    </font>
    <font>
      <b/>
      <sz val="10"/>
      <color indexed="18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8"/>
      <name val="Times New Roman"/>
      <family val="1"/>
      <charset val="238"/>
    </font>
    <font>
      <b/>
      <sz val="8"/>
      <name val="Symbol"/>
      <family val="1"/>
      <charset val="2"/>
    </font>
    <font>
      <b/>
      <sz val="7"/>
      <name val="Times New Roman"/>
      <family val="1"/>
      <charset val="238"/>
    </font>
    <font>
      <b/>
      <sz val="10"/>
      <name val="Times New Roman"/>
      <family val="1"/>
      <charset val="238"/>
    </font>
    <font>
      <sz val="6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8"/>
      <color indexed="8"/>
      <name val="Calibri"/>
      <family val="2"/>
      <charset val="238"/>
    </font>
    <font>
      <sz val="7"/>
      <color indexed="8"/>
      <name val="Times New Roman"/>
      <family val="1"/>
      <charset val="238"/>
    </font>
    <font>
      <sz val="7"/>
      <color indexed="8"/>
      <name val="Symbol"/>
      <family val="1"/>
      <charset val="2"/>
    </font>
    <font>
      <b/>
      <sz val="9"/>
      <name val="Arial"/>
      <family val="2"/>
      <charset val="238"/>
    </font>
    <font>
      <sz val="10"/>
      <color indexed="63"/>
      <name val="Arial"/>
      <family val="2"/>
      <charset val="238"/>
    </font>
    <font>
      <sz val="10"/>
      <color indexed="63"/>
      <name val="Symbol"/>
      <family val="1"/>
      <charset val="2"/>
    </font>
    <font>
      <sz val="10"/>
      <color indexed="18"/>
      <name val="Arial"/>
      <family val="2"/>
      <charset val="238"/>
    </font>
    <font>
      <sz val="10"/>
      <name val="Calibri"/>
      <family val="2"/>
      <charset val="238"/>
    </font>
    <font>
      <b/>
      <sz val="16"/>
      <color indexed="8"/>
      <name val="Calibri"/>
      <family val="2"/>
      <charset val="238"/>
    </font>
    <font>
      <sz val="12"/>
      <name val="Calibri"/>
      <family val="2"/>
      <charset val="238"/>
    </font>
    <font>
      <b/>
      <i/>
      <sz val="6"/>
      <name val="Arial"/>
      <family val="2"/>
      <charset val="238"/>
    </font>
    <font>
      <b/>
      <i/>
      <sz val="4"/>
      <color indexed="8"/>
      <name val="Arial"/>
      <family val="2"/>
      <charset val="238"/>
    </font>
    <font>
      <sz val="7"/>
      <color indexed="8"/>
      <name val="Calibri"/>
      <family val="2"/>
      <charset val="238"/>
    </font>
    <font>
      <sz val="6"/>
      <color indexed="62"/>
      <name val="Arial"/>
      <family val="2"/>
      <charset val="238"/>
    </font>
    <font>
      <sz val="6"/>
      <color indexed="62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6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5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5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4"/>
      <name val="Calibri"/>
      <family val="2"/>
      <charset val="238"/>
      <scheme val="minor"/>
    </font>
    <font>
      <sz val="6"/>
      <color theme="4" tint="-0.499984740745262"/>
      <name val="Arial"/>
      <family val="2"/>
      <charset val="238"/>
    </font>
    <font>
      <b/>
      <u/>
      <sz val="16"/>
      <color indexed="8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43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indexed="9"/>
        <bgColor indexed="27"/>
      </patternFill>
    </fill>
    <fill>
      <patternFill patternType="solid">
        <fgColor indexed="26"/>
        <bgColor indexed="27"/>
      </patternFill>
    </fill>
    <fill>
      <patternFill patternType="solid">
        <fgColor theme="0"/>
        <bgColor indexed="43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27"/>
      </patternFill>
    </fill>
  </fills>
  <borders count="97">
    <border>
      <left/>
      <right/>
      <top/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ck">
        <color indexed="8"/>
      </right>
      <top/>
      <bottom/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/>
      <right style="thin">
        <color indexed="8"/>
      </right>
      <top style="thick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/>
      <right/>
      <top style="thick">
        <color indexed="8"/>
      </top>
      <bottom/>
      <diagonal/>
    </border>
  </borders>
  <cellStyleXfs count="11">
    <xf numFmtId="0" fontId="0" fillId="0" borderId="0"/>
    <xf numFmtId="0" fontId="1" fillId="0" borderId="0"/>
    <xf numFmtId="0" fontId="25" fillId="0" borderId="0"/>
    <xf numFmtId="0" fontId="25" fillId="0" borderId="0"/>
    <xf numFmtId="0" fontId="67" fillId="0" borderId="0"/>
    <xf numFmtId="0" fontId="26" fillId="0" borderId="0"/>
    <xf numFmtId="0" fontId="1" fillId="0" borderId="0"/>
    <xf numFmtId="0" fontId="1" fillId="0" borderId="0"/>
    <xf numFmtId="0" fontId="66" fillId="0" borderId="0"/>
    <xf numFmtId="0" fontId="15" fillId="0" borderId="0"/>
    <xf numFmtId="0" fontId="15" fillId="0" borderId="0"/>
  </cellStyleXfs>
  <cellXfs count="327">
    <xf numFmtId="0" fontId="0" fillId="0" borderId="0" xfId="0"/>
    <xf numFmtId="0" fontId="1" fillId="0" borderId="0" xfId="1"/>
    <xf numFmtId="0" fontId="1" fillId="0" borderId="0" xfId="1" applyAlignment="1">
      <alignment horizontal="right"/>
    </xf>
    <xf numFmtId="4" fontId="2" fillId="0" borderId="0" xfId="1" applyNumberFormat="1" applyFont="1"/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7" fillId="2" borderId="1" xfId="1" applyFont="1" applyFill="1" applyBorder="1" applyAlignment="1">
      <alignment vertical="center" wrapText="1"/>
    </xf>
    <xf numFmtId="0" fontId="8" fillId="2" borderId="2" xfId="1" applyFont="1" applyFill="1" applyBorder="1" applyAlignment="1">
      <alignment vertical="center" wrapText="1"/>
    </xf>
    <xf numFmtId="0" fontId="9" fillId="2" borderId="3" xfId="1" applyFont="1" applyFill="1" applyBorder="1" applyAlignment="1">
      <alignment horizontal="right" vertical="center" wrapText="1"/>
    </xf>
    <xf numFmtId="0" fontId="7" fillId="2" borderId="3" xfId="1" applyFont="1" applyFill="1" applyBorder="1" applyAlignment="1">
      <alignment horizontal="right" vertical="center" wrapText="1"/>
    </xf>
    <xf numFmtId="0" fontId="7" fillId="2" borderId="4" xfId="1" applyFont="1" applyFill="1" applyBorder="1" applyAlignment="1">
      <alignment horizontal="right" vertical="center" wrapText="1"/>
    </xf>
    <xf numFmtId="0" fontId="10" fillId="0" borderId="0" xfId="1" applyFont="1" applyBorder="1" applyAlignment="1">
      <alignment vertical="center" wrapText="1"/>
    </xf>
    <xf numFmtId="164" fontId="13" fillId="0" borderId="5" xfId="1" applyNumberFormat="1" applyFont="1" applyBorder="1" applyAlignment="1">
      <alignment horizontal="right" vertical="center" wrapText="1"/>
    </xf>
    <xf numFmtId="164" fontId="13" fillId="0" borderId="6" xfId="1" applyNumberFormat="1" applyFont="1" applyBorder="1" applyAlignment="1">
      <alignment horizontal="right" vertical="center" wrapText="1"/>
    </xf>
    <xf numFmtId="0" fontId="10" fillId="0" borderId="7" xfId="1" applyFont="1" applyBorder="1" applyAlignment="1">
      <alignment vertical="center" wrapText="1"/>
    </xf>
    <xf numFmtId="164" fontId="13" fillId="0" borderId="8" xfId="1" applyNumberFormat="1" applyFont="1" applyBorder="1" applyAlignment="1">
      <alignment horizontal="right" vertical="center" wrapText="1"/>
    </xf>
    <xf numFmtId="164" fontId="13" fillId="0" borderId="9" xfId="1" applyNumberFormat="1" applyFont="1" applyBorder="1" applyAlignment="1">
      <alignment horizontal="right" vertical="center" wrapText="1"/>
    </xf>
    <xf numFmtId="164" fontId="14" fillId="2" borderId="3" xfId="1" applyNumberFormat="1" applyFont="1" applyFill="1" applyBorder="1" applyAlignment="1">
      <alignment horizontal="right" vertical="center" wrapText="1"/>
    </xf>
    <xf numFmtId="164" fontId="14" fillId="2" borderId="4" xfId="1" applyNumberFormat="1" applyFont="1" applyFill="1" applyBorder="1" applyAlignment="1">
      <alignment horizontal="right" vertical="center" wrapText="1"/>
    </xf>
    <xf numFmtId="0" fontId="15" fillId="0" borderId="0" xfId="1" applyFont="1" applyAlignment="1">
      <alignment vertical="center" wrapText="1"/>
    </xf>
    <xf numFmtId="0" fontId="15" fillId="0" borderId="0" xfId="1" applyFont="1" applyAlignment="1">
      <alignment horizontal="right" vertical="center" wrapText="1"/>
    </xf>
    <xf numFmtId="0" fontId="16" fillId="0" borderId="0" xfId="1" applyFont="1" applyAlignment="1">
      <alignment vertical="center"/>
    </xf>
    <xf numFmtId="0" fontId="15" fillId="0" borderId="10" xfId="1" applyFont="1" applyBorder="1" applyAlignment="1">
      <alignment vertical="center"/>
    </xf>
    <xf numFmtId="0" fontId="7" fillId="2" borderId="11" xfId="1" applyFont="1" applyFill="1" applyBorder="1" applyAlignment="1">
      <alignment horizontal="center" vertical="center" wrapText="1"/>
    </xf>
    <xf numFmtId="165" fontId="7" fillId="3" borderId="12" xfId="1" applyNumberFormat="1" applyFont="1" applyFill="1" applyBorder="1" applyAlignment="1">
      <alignment horizontal="right" vertical="center"/>
    </xf>
    <xf numFmtId="165" fontId="7" fillId="4" borderId="13" xfId="1" applyNumberFormat="1" applyFont="1" applyFill="1" applyBorder="1" applyAlignment="1">
      <alignment horizontal="right" vertical="center"/>
    </xf>
    <xf numFmtId="165" fontId="7" fillId="3" borderId="14" xfId="1" applyNumberFormat="1" applyFont="1" applyFill="1" applyBorder="1" applyAlignment="1">
      <alignment horizontal="right" vertical="center"/>
    </xf>
    <xf numFmtId="165" fontId="7" fillId="3" borderId="15" xfId="1" applyNumberFormat="1" applyFont="1" applyFill="1" applyBorder="1" applyAlignment="1">
      <alignment horizontal="right" vertical="center"/>
    </xf>
    <xf numFmtId="165" fontId="7" fillId="3" borderId="5" xfId="1" applyNumberFormat="1" applyFont="1" applyFill="1" applyBorder="1" applyAlignment="1">
      <alignment horizontal="right" vertical="center"/>
    </xf>
    <xf numFmtId="165" fontId="7" fillId="3" borderId="16" xfId="1" applyNumberFormat="1" applyFont="1" applyFill="1" applyBorder="1" applyAlignment="1">
      <alignment horizontal="right" vertical="center"/>
    </xf>
    <xf numFmtId="165" fontId="7" fillId="3" borderId="17" xfId="1" applyNumberFormat="1" applyFont="1" applyFill="1" applyBorder="1" applyAlignment="1">
      <alignment horizontal="right" vertical="center"/>
    </xf>
    <xf numFmtId="0" fontId="7" fillId="3" borderId="12" xfId="1" applyFont="1" applyFill="1" applyBorder="1" applyAlignment="1">
      <alignment horizontal="right" vertical="center" wrapText="1"/>
    </xf>
    <xf numFmtId="3" fontId="7" fillId="3" borderId="12" xfId="1" applyNumberFormat="1" applyFont="1" applyFill="1" applyBorder="1" applyAlignment="1">
      <alignment horizontal="right" vertical="center" wrapText="1"/>
    </xf>
    <xf numFmtId="165" fontId="7" fillId="2" borderId="1" xfId="1" applyNumberFormat="1" applyFont="1" applyFill="1" applyBorder="1" applyAlignment="1">
      <alignment horizontal="right" vertical="center"/>
    </xf>
    <xf numFmtId="165" fontId="7" fillId="2" borderId="3" xfId="1" applyNumberFormat="1" applyFont="1" applyFill="1" applyBorder="1" applyAlignment="1">
      <alignment horizontal="right" vertical="center"/>
    </xf>
    <xf numFmtId="165" fontId="7" fillId="2" borderId="18" xfId="1" applyNumberFormat="1" applyFont="1" applyFill="1" applyBorder="1" applyAlignment="1">
      <alignment horizontal="right" vertical="center"/>
    </xf>
    <xf numFmtId="165" fontId="24" fillId="0" borderId="0" xfId="1" applyNumberFormat="1" applyFont="1"/>
    <xf numFmtId="0" fontId="7" fillId="7" borderId="12" xfId="1" applyFont="1" applyFill="1" applyBorder="1" applyAlignment="1">
      <alignment horizontal="right" vertical="center" wrapText="1"/>
    </xf>
    <xf numFmtId="0" fontId="7" fillId="7" borderId="5" xfId="1" applyFont="1" applyFill="1" applyBorder="1" applyAlignment="1">
      <alignment horizontal="right" vertical="center" wrapText="1"/>
    </xf>
    <xf numFmtId="0" fontId="7" fillId="7" borderId="15" xfId="1" applyFont="1" applyFill="1" applyBorder="1" applyAlignment="1">
      <alignment horizontal="right" vertical="center" wrapText="1"/>
    </xf>
    <xf numFmtId="0" fontId="8" fillId="7" borderId="19" xfId="1" applyFont="1" applyFill="1" applyBorder="1" applyAlignment="1">
      <alignment horizontal="right" vertical="center" wrapText="1"/>
    </xf>
    <xf numFmtId="0" fontId="8" fillId="7" borderId="20" xfId="1" applyFont="1" applyFill="1" applyBorder="1" applyAlignment="1">
      <alignment horizontal="right" vertical="center" wrapText="1"/>
    </xf>
    <xf numFmtId="0" fontId="8" fillId="7" borderId="13" xfId="1" applyFont="1" applyFill="1" applyBorder="1" applyAlignment="1">
      <alignment horizontal="right" vertical="center" wrapText="1"/>
    </xf>
    <xf numFmtId="0" fontId="8" fillId="7" borderId="21" xfId="1" applyFont="1" applyFill="1" applyBorder="1" applyAlignment="1">
      <alignment horizontal="right" vertical="center" wrapText="1"/>
    </xf>
    <xf numFmtId="0" fontId="8" fillId="3" borderId="22" xfId="1" applyFont="1" applyFill="1" applyBorder="1" applyAlignment="1">
      <alignment horizontal="right" vertical="center" wrapText="1"/>
    </xf>
    <xf numFmtId="166" fontId="1" fillId="0" borderId="0" xfId="1" applyNumberFormat="1"/>
    <xf numFmtId="0" fontId="21" fillId="2" borderId="20" xfId="1" applyFont="1" applyFill="1" applyBorder="1" applyAlignment="1">
      <alignment horizontal="center" vertical="center" wrapText="1"/>
    </xf>
    <xf numFmtId="0" fontId="8" fillId="2" borderId="22" xfId="1" applyFont="1" applyFill="1" applyBorder="1" applyAlignment="1">
      <alignment horizontal="center" vertical="center" wrapText="1"/>
    </xf>
    <xf numFmtId="165" fontId="7" fillId="3" borderId="23" xfId="1" applyNumberFormat="1" applyFont="1" applyFill="1" applyBorder="1" applyAlignment="1">
      <alignment horizontal="right" vertical="center"/>
    </xf>
    <xf numFmtId="165" fontId="7" fillId="3" borderId="6" xfId="1" applyNumberFormat="1" applyFont="1" applyFill="1" applyBorder="1" applyAlignment="1">
      <alignment horizontal="right" vertical="center"/>
    </xf>
    <xf numFmtId="165" fontId="7" fillId="3" borderId="24" xfId="1" applyNumberFormat="1" applyFont="1" applyFill="1" applyBorder="1" applyAlignment="1">
      <alignment horizontal="right" vertical="center"/>
    </xf>
    <xf numFmtId="165" fontId="7" fillId="2" borderId="4" xfId="1" applyNumberFormat="1" applyFont="1" applyFill="1" applyBorder="1" applyAlignment="1">
      <alignment horizontal="right" vertical="center"/>
    </xf>
    <xf numFmtId="165" fontId="10" fillId="0" borderId="0" xfId="1" applyNumberFormat="1" applyFont="1" applyBorder="1" applyAlignment="1">
      <alignment horizontal="center"/>
    </xf>
    <xf numFmtId="0" fontId="10" fillId="0" borderId="0" xfId="1" applyFont="1" applyBorder="1" applyAlignment="1">
      <alignment horizontal="center"/>
    </xf>
    <xf numFmtId="0" fontId="7" fillId="7" borderId="14" xfId="1" applyFont="1" applyFill="1" applyBorder="1" applyAlignment="1">
      <alignment horizontal="left" vertical="center" wrapText="1"/>
    </xf>
    <xf numFmtId="0" fontId="7" fillId="3" borderId="17" xfId="1" applyFont="1" applyFill="1" applyBorder="1" applyAlignment="1">
      <alignment horizontal="left" vertical="center" wrapText="1"/>
    </xf>
    <xf numFmtId="0" fontId="8" fillId="3" borderId="25" xfId="1" applyFont="1" applyFill="1" applyBorder="1" applyAlignment="1">
      <alignment vertical="center"/>
    </xf>
    <xf numFmtId="0" fontId="8" fillId="7" borderId="26" xfId="1" applyFont="1" applyFill="1" applyBorder="1" applyAlignment="1">
      <alignment horizontal="right" vertical="center" wrapText="1"/>
    </xf>
    <xf numFmtId="0" fontId="1" fillId="0" borderId="0" xfId="1" applyAlignment="1">
      <alignment vertical="center"/>
    </xf>
    <xf numFmtId="49" fontId="68" fillId="0" borderId="0" xfId="0" applyNumberFormat="1" applyFont="1" applyAlignment="1">
      <alignment horizontal="left" vertical="center"/>
    </xf>
    <xf numFmtId="49" fontId="69" fillId="0" borderId="0" xfId="0" applyNumberFormat="1" applyFont="1" applyAlignment="1">
      <alignment horizontal="center" vertical="center"/>
    </xf>
    <xf numFmtId="49" fontId="70" fillId="0" borderId="0" xfId="0" applyNumberFormat="1" applyFont="1" applyAlignment="1">
      <alignment horizontal="center" vertical="center"/>
    </xf>
    <xf numFmtId="49" fontId="71" fillId="0" borderId="0" xfId="1" applyNumberFormat="1" applyFont="1" applyAlignment="1">
      <alignment horizontal="center" vertical="center"/>
    </xf>
    <xf numFmtId="4" fontId="71" fillId="0" borderId="0" xfId="1" applyNumberFormat="1" applyFont="1" applyAlignment="1">
      <alignment vertical="center"/>
    </xf>
    <xf numFmtId="0" fontId="71" fillId="0" borderId="0" xfId="1" applyFont="1" applyAlignment="1">
      <alignment vertical="center"/>
    </xf>
    <xf numFmtId="49" fontId="68" fillId="0" borderId="0" xfId="0" applyNumberFormat="1" applyFont="1" applyAlignment="1">
      <alignment horizontal="center" vertical="center"/>
    </xf>
    <xf numFmtId="49" fontId="72" fillId="0" borderId="0" xfId="0" applyNumberFormat="1" applyFont="1" applyAlignment="1">
      <alignment horizontal="center" vertical="center"/>
    </xf>
    <xf numFmtId="49" fontId="70" fillId="0" borderId="0" xfId="0" applyNumberFormat="1" applyFont="1" applyFill="1" applyBorder="1" applyAlignment="1">
      <alignment horizontal="center" vertical="center"/>
    </xf>
    <xf numFmtId="49" fontId="73" fillId="0" borderId="27" xfId="0" applyNumberFormat="1" applyFont="1" applyBorder="1" applyAlignment="1">
      <alignment horizontal="center" vertical="center"/>
    </xf>
    <xf numFmtId="49" fontId="73" fillId="0" borderId="28" xfId="0" applyNumberFormat="1" applyFont="1" applyBorder="1" applyAlignment="1">
      <alignment horizontal="center" vertical="center"/>
    </xf>
    <xf numFmtId="49" fontId="74" fillId="0" borderId="0" xfId="0" applyNumberFormat="1" applyFont="1" applyFill="1" applyBorder="1" applyAlignment="1">
      <alignment vertical="center"/>
    </xf>
    <xf numFmtId="49" fontId="75" fillId="0" borderId="0" xfId="1" applyNumberFormat="1" applyFont="1" applyAlignment="1">
      <alignment horizontal="center" vertical="center"/>
    </xf>
    <xf numFmtId="4" fontId="75" fillId="0" borderId="0" xfId="1" applyNumberFormat="1" applyFont="1" applyAlignment="1">
      <alignment vertical="center"/>
    </xf>
    <xf numFmtId="0" fontId="75" fillId="0" borderId="0" xfId="1" applyFont="1" applyAlignment="1">
      <alignment vertical="center"/>
    </xf>
    <xf numFmtId="0" fontId="31" fillId="0" borderId="0" xfId="1" applyFont="1" applyAlignment="1">
      <alignment vertical="center"/>
    </xf>
    <xf numFmtId="0" fontId="31" fillId="0" borderId="0" xfId="1" applyFont="1"/>
    <xf numFmtId="49" fontId="76" fillId="8" borderId="29" xfId="0" applyNumberFormat="1" applyFont="1" applyFill="1" applyBorder="1" applyAlignment="1">
      <alignment horizontal="center" vertical="center"/>
    </xf>
    <xf numFmtId="49" fontId="76" fillId="8" borderId="30" xfId="0" applyNumberFormat="1" applyFont="1" applyFill="1" applyBorder="1" applyAlignment="1">
      <alignment horizontal="center" vertical="center"/>
    </xf>
    <xf numFmtId="49" fontId="77" fillId="8" borderId="30" xfId="0" applyNumberFormat="1" applyFont="1" applyFill="1" applyBorder="1" applyAlignment="1">
      <alignment horizontal="center" vertical="center"/>
    </xf>
    <xf numFmtId="49" fontId="78" fillId="8" borderId="30" xfId="1" applyNumberFormat="1" applyFont="1" applyFill="1" applyBorder="1" applyAlignment="1">
      <alignment horizontal="center" vertical="center"/>
    </xf>
    <xf numFmtId="4" fontId="78" fillId="8" borderId="30" xfId="1" applyNumberFormat="1" applyFont="1" applyFill="1" applyBorder="1" applyAlignment="1">
      <alignment horizontal="center" vertical="center"/>
    </xf>
    <xf numFmtId="0" fontId="78" fillId="8" borderId="31" xfId="1" applyFont="1" applyFill="1" applyBorder="1" applyAlignment="1">
      <alignment vertical="center"/>
    </xf>
    <xf numFmtId="0" fontId="26" fillId="0" borderId="0" xfId="1" applyFont="1" applyAlignment="1">
      <alignment horizontal="center" vertical="center"/>
    </xf>
    <xf numFmtId="0" fontId="26" fillId="0" borderId="0" xfId="1" applyFont="1" applyAlignment="1">
      <alignment horizontal="center"/>
    </xf>
    <xf numFmtId="0" fontId="7" fillId="7" borderId="17" xfId="1" applyFont="1" applyFill="1" applyBorder="1" applyAlignment="1">
      <alignment horizontal="left" vertical="center" wrapText="1"/>
    </xf>
    <xf numFmtId="0" fontId="7" fillId="2" borderId="3" xfId="1" applyFont="1" applyFill="1" applyBorder="1" applyAlignment="1">
      <alignment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7" fillId="7" borderId="12" xfId="1" applyFont="1" applyFill="1" applyBorder="1" applyAlignment="1">
      <alignment horizontal="left" vertical="center" wrapText="1"/>
    </xf>
    <xf numFmtId="0" fontId="7" fillId="7" borderId="5" xfId="1" applyFont="1" applyFill="1" applyBorder="1" applyAlignment="1">
      <alignment horizontal="left" vertical="center" wrapText="1"/>
    </xf>
    <xf numFmtId="0" fontId="7" fillId="7" borderId="15" xfId="1" applyFont="1" applyFill="1" applyBorder="1" applyAlignment="1">
      <alignment horizontal="left" vertical="center" wrapText="1"/>
    </xf>
    <xf numFmtId="0" fontId="7" fillId="3" borderId="12" xfId="1" applyFont="1" applyFill="1" applyBorder="1" applyAlignment="1">
      <alignment horizontal="left" vertical="center" wrapText="1"/>
    </xf>
    <xf numFmtId="49" fontId="7" fillId="7" borderId="14" xfId="1" applyNumberFormat="1" applyFont="1" applyFill="1" applyBorder="1" applyAlignment="1">
      <alignment horizontal="right" vertical="center" wrapText="1"/>
    </xf>
    <xf numFmtId="1" fontId="7" fillId="7" borderId="15" xfId="1" applyNumberFormat="1" applyFont="1" applyFill="1" applyBorder="1" applyAlignment="1">
      <alignment horizontal="right" vertical="center" wrapText="1"/>
    </xf>
    <xf numFmtId="1" fontId="7" fillId="7" borderId="12" xfId="1" applyNumberFormat="1" applyFont="1" applyFill="1" applyBorder="1" applyAlignment="1">
      <alignment horizontal="right" vertical="center" wrapText="1"/>
    </xf>
    <xf numFmtId="0" fontId="10" fillId="0" borderId="16" xfId="1" applyFont="1" applyBorder="1" applyAlignment="1">
      <alignment horizontal="left" vertical="center" wrapText="1"/>
    </xf>
    <xf numFmtId="0" fontId="10" fillId="0" borderId="32" xfId="1" applyFont="1" applyBorder="1" applyAlignment="1">
      <alignment horizontal="left" vertical="center" wrapText="1"/>
    </xf>
    <xf numFmtId="0" fontId="26" fillId="9" borderId="0" xfId="1" applyFont="1" applyFill="1" applyAlignment="1">
      <alignment vertical="center"/>
    </xf>
    <xf numFmtId="0" fontId="26" fillId="9" borderId="0" xfId="1" applyFont="1" applyFill="1"/>
    <xf numFmtId="0" fontId="19" fillId="0" borderId="33" xfId="1" applyFont="1" applyBorder="1" applyAlignment="1">
      <alignment horizontal="center" vertical="center"/>
    </xf>
    <xf numFmtId="49" fontId="79" fillId="0" borderId="27" xfId="1" applyNumberFormat="1" applyFont="1" applyBorder="1" applyAlignment="1">
      <alignment horizontal="center" vertical="center"/>
    </xf>
    <xf numFmtId="4" fontId="79" fillId="0" borderId="27" xfId="1" applyNumberFormat="1" applyFont="1" applyBorder="1" applyAlignment="1">
      <alignment vertical="center"/>
    </xf>
    <xf numFmtId="49" fontId="79" fillId="0" borderId="28" xfId="1" applyNumberFormat="1" applyFont="1" applyBorder="1" applyAlignment="1">
      <alignment horizontal="center" vertical="center"/>
    </xf>
    <xf numFmtId="4" fontId="79" fillId="0" borderId="28" xfId="1" applyNumberFormat="1" applyFont="1" applyBorder="1" applyAlignment="1">
      <alignment vertical="center"/>
    </xf>
    <xf numFmtId="4" fontId="80" fillId="8" borderId="30" xfId="1" applyNumberFormat="1" applyFont="1" applyFill="1" applyBorder="1" applyAlignment="1">
      <alignment vertical="center"/>
    </xf>
    <xf numFmtId="0" fontId="80" fillId="8" borderId="31" xfId="1" applyFont="1" applyFill="1" applyBorder="1" applyAlignment="1">
      <alignment vertical="center"/>
    </xf>
    <xf numFmtId="0" fontId="29" fillId="0" borderId="0" xfId="1" applyFont="1" applyAlignment="1">
      <alignment vertical="center"/>
    </xf>
    <xf numFmtId="0" fontId="29" fillId="0" borderId="0" xfId="1" applyFont="1"/>
    <xf numFmtId="49" fontId="81" fillId="0" borderId="27" xfId="0" applyNumberFormat="1" applyFont="1" applyBorder="1" applyAlignment="1">
      <alignment horizontal="center" vertical="center"/>
    </xf>
    <xf numFmtId="49" fontId="81" fillId="0" borderId="28" xfId="0" applyNumberFormat="1" applyFont="1" applyBorder="1" applyAlignment="1">
      <alignment horizontal="center" vertical="center"/>
    </xf>
    <xf numFmtId="49" fontId="81" fillId="0" borderId="34" xfId="0" applyNumberFormat="1" applyFont="1" applyFill="1" applyBorder="1" applyAlignment="1">
      <alignment horizontal="center" vertical="center"/>
    </xf>
    <xf numFmtId="49" fontId="81" fillId="0" borderId="35" xfId="0" applyNumberFormat="1" applyFont="1" applyFill="1" applyBorder="1" applyAlignment="1">
      <alignment horizontal="center" vertical="center"/>
    </xf>
    <xf numFmtId="165" fontId="7" fillId="3" borderId="36" xfId="1" applyNumberFormat="1" applyFont="1" applyFill="1" applyBorder="1" applyAlignment="1">
      <alignment horizontal="right" vertical="center"/>
    </xf>
    <xf numFmtId="165" fontId="7" fillId="3" borderId="37" xfId="1" applyNumberFormat="1" applyFont="1" applyFill="1" applyBorder="1" applyAlignment="1">
      <alignment horizontal="right" vertical="center"/>
    </xf>
    <xf numFmtId="165" fontId="7" fillId="3" borderId="38" xfId="1" applyNumberFormat="1" applyFont="1" applyFill="1" applyBorder="1" applyAlignment="1">
      <alignment horizontal="right" vertical="center"/>
    </xf>
    <xf numFmtId="165" fontId="7" fillId="2" borderId="33" xfId="1" applyNumberFormat="1" applyFont="1" applyFill="1" applyBorder="1" applyAlignment="1">
      <alignment horizontal="right" vertical="center"/>
    </xf>
    <xf numFmtId="0" fontId="25" fillId="0" borderId="0" xfId="2" applyAlignment="1">
      <alignment vertical="center"/>
    </xf>
    <xf numFmtId="164" fontId="32" fillId="0" borderId="0" xfId="2" applyNumberFormat="1" applyFont="1" applyAlignment="1">
      <alignment vertical="center"/>
    </xf>
    <xf numFmtId="0" fontId="33" fillId="0" borderId="0" xfId="2" applyFont="1" applyAlignment="1">
      <alignment vertical="center"/>
    </xf>
    <xf numFmtId="0" fontId="34" fillId="0" borderId="0" xfId="2" applyFont="1" applyAlignment="1">
      <alignment vertical="center"/>
    </xf>
    <xf numFmtId="164" fontId="35" fillId="0" borderId="0" xfId="2" applyNumberFormat="1" applyFont="1" applyAlignment="1">
      <alignment vertical="center"/>
    </xf>
    <xf numFmtId="0" fontId="36" fillId="0" borderId="0" xfId="2" applyFont="1" applyAlignment="1">
      <alignment horizontal="justify" vertical="center"/>
    </xf>
    <xf numFmtId="164" fontId="37" fillId="0" borderId="0" xfId="2" applyNumberFormat="1" applyFont="1" applyAlignment="1">
      <alignment vertical="center"/>
    </xf>
    <xf numFmtId="0" fontId="41" fillId="0" borderId="0" xfId="2" applyFont="1" applyAlignment="1">
      <alignment vertical="center"/>
    </xf>
    <xf numFmtId="164" fontId="37" fillId="5" borderId="39" xfId="2" applyNumberFormat="1" applyFont="1" applyFill="1" applyBorder="1" applyAlignment="1">
      <alignment vertical="center"/>
    </xf>
    <xf numFmtId="0" fontId="41" fillId="0" borderId="0" xfId="2" applyFont="1" applyAlignment="1">
      <alignment horizontal="justify" vertical="center"/>
    </xf>
    <xf numFmtId="3" fontId="47" fillId="6" borderId="40" xfId="2" applyNumberFormat="1" applyFont="1" applyFill="1" applyBorder="1" applyAlignment="1">
      <alignment horizontal="center" vertical="center" wrapText="1"/>
    </xf>
    <xf numFmtId="164" fontId="32" fillId="5" borderId="41" xfId="2" applyNumberFormat="1" applyFont="1" applyFill="1" applyBorder="1" applyAlignment="1">
      <alignment vertical="center" wrapText="1"/>
    </xf>
    <xf numFmtId="164" fontId="32" fillId="5" borderId="42" xfId="2" applyNumberFormat="1" applyFont="1" applyFill="1" applyBorder="1" applyAlignment="1">
      <alignment vertical="center" wrapText="1"/>
    </xf>
    <xf numFmtId="164" fontId="45" fillId="6" borderId="40" xfId="2" applyNumberFormat="1" applyFont="1" applyFill="1" applyBorder="1" applyAlignment="1">
      <alignment vertical="center" wrapText="1"/>
    </xf>
    <xf numFmtId="0" fontId="49" fillId="0" borderId="39" xfId="2" applyFont="1" applyBorder="1" applyAlignment="1">
      <alignment horizontal="center" vertical="center"/>
    </xf>
    <xf numFmtId="0" fontId="32" fillId="0" borderId="43" xfId="2" applyFont="1" applyBorder="1" applyAlignment="1">
      <alignment vertical="center"/>
    </xf>
    <xf numFmtId="0" fontId="50" fillId="0" borderId="44" xfId="2" applyFont="1" applyBorder="1" applyAlignment="1">
      <alignment vertical="center" wrapText="1"/>
    </xf>
    <xf numFmtId="164" fontId="50" fillId="5" borderId="45" xfId="2" applyNumberFormat="1" applyFont="1" applyFill="1" applyBorder="1" applyAlignment="1">
      <alignment horizontal="right" vertical="center" wrapText="1"/>
    </xf>
    <xf numFmtId="164" fontId="32" fillId="5" borderId="45" xfId="2" applyNumberFormat="1" applyFont="1" applyFill="1" applyBorder="1" applyAlignment="1">
      <alignment vertical="center" wrapText="1"/>
    </xf>
    <xf numFmtId="0" fontId="32" fillId="0" borderId="46" xfId="2" applyFont="1" applyBorder="1" applyAlignment="1">
      <alignment vertical="center"/>
    </xf>
    <xf numFmtId="0" fontId="50" fillId="0" borderId="47" xfId="2" applyFont="1" applyBorder="1" applyAlignment="1">
      <alignment vertical="center" wrapText="1"/>
    </xf>
    <xf numFmtId="164" fontId="50" fillId="0" borderId="48" xfId="2" applyNumberFormat="1" applyFont="1" applyBorder="1" applyAlignment="1">
      <alignment horizontal="right" vertical="center" wrapText="1"/>
    </xf>
    <xf numFmtId="0" fontId="32" fillId="0" borderId="0" xfId="2" applyFont="1" applyAlignment="1">
      <alignment vertical="center"/>
    </xf>
    <xf numFmtId="167" fontId="32" fillId="0" borderId="0" xfId="2" applyNumberFormat="1" applyFont="1" applyAlignment="1">
      <alignment vertical="center"/>
    </xf>
    <xf numFmtId="164" fontId="32" fillId="5" borderId="49" xfId="2" applyNumberFormat="1" applyFont="1" applyFill="1" applyBorder="1" applyAlignment="1">
      <alignment vertical="center" wrapText="1"/>
    </xf>
    <xf numFmtId="164" fontId="32" fillId="5" borderId="50" xfId="2" applyNumberFormat="1" applyFont="1" applyFill="1" applyBorder="1" applyAlignment="1">
      <alignment vertical="center" wrapText="1"/>
    </xf>
    <xf numFmtId="164" fontId="45" fillId="6" borderId="40" xfId="2" applyNumberFormat="1" applyFont="1" applyFill="1" applyBorder="1" applyAlignment="1">
      <alignment vertical="center"/>
    </xf>
    <xf numFmtId="164" fontId="28" fillId="0" borderId="0" xfId="2" applyNumberFormat="1" applyFont="1" applyAlignment="1">
      <alignment vertical="center"/>
    </xf>
    <xf numFmtId="3" fontId="47" fillId="6" borderId="51" xfId="2" applyNumberFormat="1" applyFont="1" applyFill="1" applyBorder="1" applyAlignment="1">
      <alignment horizontal="center" vertical="center" wrapText="1"/>
    </xf>
    <xf numFmtId="164" fontId="32" fillId="5" borderId="52" xfId="2" applyNumberFormat="1" applyFont="1" applyFill="1" applyBorder="1" applyAlignment="1">
      <alignment vertical="center" wrapText="1"/>
    </xf>
    <xf numFmtId="164" fontId="32" fillId="5" borderId="53" xfId="2" applyNumberFormat="1" applyFont="1" applyFill="1" applyBorder="1" applyAlignment="1">
      <alignment vertical="center" wrapText="1"/>
    </xf>
    <xf numFmtId="164" fontId="45" fillId="6" borderId="51" xfId="2" applyNumberFormat="1" applyFont="1" applyFill="1" applyBorder="1" applyAlignment="1">
      <alignment vertical="center" wrapText="1"/>
    </xf>
    <xf numFmtId="164" fontId="50" fillId="5" borderId="54" xfId="2" applyNumberFormat="1" applyFont="1" applyFill="1" applyBorder="1" applyAlignment="1">
      <alignment horizontal="right" vertical="center" wrapText="1"/>
    </xf>
    <xf numFmtId="164" fontId="32" fillId="5" borderId="54" xfId="2" applyNumberFormat="1" applyFont="1" applyFill="1" applyBorder="1" applyAlignment="1">
      <alignment vertical="center" wrapText="1"/>
    </xf>
    <xf numFmtId="164" fontId="50" fillId="0" borderId="55" xfId="2" applyNumberFormat="1" applyFont="1" applyBorder="1" applyAlignment="1">
      <alignment horizontal="right" vertical="center" wrapText="1"/>
    </xf>
    <xf numFmtId="164" fontId="32" fillId="5" borderId="56" xfId="2" applyNumberFormat="1" applyFont="1" applyFill="1" applyBorder="1" applyAlignment="1">
      <alignment vertical="center" wrapText="1"/>
    </xf>
    <xf numFmtId="164" fontId="32" fillId="5" borderId="57" xfId="2" applyNumberFormat="1" applyFont="1" applyFill="1" applyBorder="1" applyAlignment="1">
      <alignment vertical="center" wrapText="1"/>
    </xf>
    <xf numFmtId="164" fontId="45" fillId="6" borderId="51" xfId="2" applyNumberFormat="1" applyFont="1" applyFill="1" applyBorder="1" applyAlignment="1">
      <alignment vertical="center"/>
    </xf>
    <xf numFmtId="0" fontId="56" fillId="0" borderId="58" xfId="2" applyFont="1" applyBorder="1" applyAlignment="1">
      <alignment vertical="center"/>
    </xf>
    <xf numFmtId="0" fontId="55" fillId="0" borderId="58" xfId="2" applyFont="1" applyBorder="1" applyAlignment="1">
      <alignment vertical="center"/>
    </xf>
    <xf numFmtId="0" fontId="82" fillId="0" borderId="0" xfId="0" applyFont="1"/>
    <xf numFmtId="0" fontId="22" fillId="7" borderId="12" xfId="1" applyFont="1" applyFill="1" applyBorder="1" applyAlignment="1">
      <alignment horizontal="right" vertical="center" wrapText="1"/>
    </xf>
    <xf numFmtId="0" fontId="23" fillId="7" borderId="21" xfId="1" applyFont="1" applyFill="1" applyBorder="1" applyAlignment="1">
      <alignment horizontal="right" vertical="center" wrapText="1"/>
    </xf>
    <xf numFmtId="165" fontId="7" fillId="4" borderId="21" xfId="1" applyNumberFormat="1" applyFont="1" applyFill="1" applyBorder="1" applyAlignment="1">
      <alignment horizontal="right" vertical="center"/>
    </xf>
    <xf numFmtId="49" fontId="22" fillId="7" borderId="59" xfId="1" applyNumberFormat="1" applyFont="1" applyFill="1" applyBorder="1" applyAlignment="1">
      <alignment horizontal="right" vertical="center" wrapText="1"/>
    </xf>
    <xf numFmtId="0" fontId="22" fillId="7" borderId="60" xfId="1" applyFont="1" applyFill="1" applyBorder="1" applyAlignment="1">
      <alignment horizontal="right" vertical="center" wrapText="1"/>
    </xf>
    <xf numFmtId="0" fontId="7" fillId="7" borderId="61" xfId="1" applyFont="1" applyFill="1" applyBorder="1" applyAlignment="1">
      <alignment horizontal="right" vertical="center" wrapText="1"/>
    </xf>
    <xf numFmtId="0" fontId="8" fillId="7" borderId="62" xfId="1" applyFont="1" applyFill="1" applyBorder="1" applyAlignment="1">
      <alignment horizontal="right" vertical="center" wrapText="1"/>
    </xf>
    <xf numFmtId="165" fontId="7" fillId="3" borderId="59" xfId="1" applyNumberFormat="1" applyFont="1" applyFill="1" applyBorder="1" applyAlignment="1">
      <alignment horizontal="right" vertical="center"/>
    </xf>
    <xf numFmtId="165" fontId="7" fillId="3" borderId="63" xfId="1" applyNumberFormat="1" applyFont="1" applyFill="1" applyBorder="1" applyAlignment="1">
      <alignment horizontal="right" vertical="center"/>
    </xf>
    <xf numFmtId="165" fontId="7" fillId="3" borderId="60" xfId="1" applyNumberFormat="1" applyFont="1" applyFill="1" applyBorder="1" applyAlignment="1">
      <alignment horizontal="right" vertical="center"/>
    </xf>
    <xf numFmtId="165" fontId="7" fillId="4" borderId="11" xfId="1" applyNumberFormat="1" applyFont="1" applyFill="1" applyBorder="1" applyAlignment="1">
      <alignment horizontal="right" vertical="center"/>
    </xf>
    <xf numFmtId="165" fontId="7" fillId="3" borderId="64" xfId="1" applyNumberFormat="1" applyFont="1" applyFill="1" applyBorder="1" applyAlignment="1">
      <alignment horizontal="right" vertical="center"/>
    </xf>
    <xf numFmtId="49" fontId="22" fillId="7" borderId="17" xfId="1" applyNumberFormat="1" applyFont="1" applyFill="1" applyBorder="1" applyAlignment="1">
      <alignment horizontal="right" vertical="center" wrapText="1"/>
    </xf>
    <xf numFmtId="0" fontId="22" fillId="7" borderId="15" xfId="1" applyFont="1" applyFill="1" applyBorder="1" applyAlignment="1">
      <alignment horizontal="right" vertical="center" wrapText="1"/>
    </xf>
    <xf numFmtId="4" fontId="0" fillId="0" borderId="0" xfId="0" applyNumberFormat="1"/>
    <xf numFmtId="49" fontId="73" fillId="0" borderId="65" xfId="0" applyNumberFormat="1" applyFont="1" applyBorder="1" applyAlignment="1">
      <alignment horizontal="center" vertical="center"/>
    </xf>
    <xf numFmtId="49" fontId="79" fillId="0" borderId="65" xfId="1" applyNumberFormat="1" applyFont="1" applyBorder="1" applyAlignment="1">
      <alignment horizontal="center" vertical="center"/>
    </xf>
    <xf numFmtId="4" fontId="79" fillId="0" borderId="65" xfId="1" applyNumberFormat="1" applyFont="1" applyBorder="1" applyAlignment="1">
      <alignment vertical="center"/>
    </xf>
    <xf numFmtId="49" fontId="70" fillId="0" borderId="0" xfId="0" applyNumberFormat="1" applyFont="1" applyFill="1" applyBorder="1" applyAlignment="1">
      <alignment horizontal="left" vertical="center"/>
    </xf>
    <xf numFmtId="49" fontId="70" fillId="9" borderId="27" xfId="0" applyNumberFormat="1" applyFont="1" applyFill="1" applyBorder="1" applyAlignment="1">
      <alignment horizontal="center" vertical="center"/>
    </xf>
    <xf numFmtId="49" fontId="79" fillId="9" borderId="27" xfId="1" applyNumberFormat="1" applyFont="1" applyFill="1" applyBorder="1" applyAlignment="1">
      <alignment horizontal="center" vertical="center"/>
    </xf>
    <xf numFmtId="4" fontId="79" fillId="9" borderId="27" xfId="1" applyNumberFormat="1" applyFont="1" applyFill="1" applyBorder="1" applyAlignment="1">
      <alignment vertical="center"/>
    </xf>
    <xf numFmtId="0" fontId="79" fillId="9" borderId="66" xfId="1" applyFont="1" applyFill="1" applyBorder="1" applyAlignment="1">
      <alignment vertical="center"/>
    </xf>
    <xf numFmtId="49" fontId="70" fillId="9" borderId="28" xfId="0" applyNumberFormat="1" applyFont="1" applyFill="1" applyBorder="1" applyAlignment="1">
      <alignment horizontal="center" vertical="center"/>
    </xf>
    <xf numFmtId="49" fontId="79" fillId="9" borderId="28" xfId="1" applyNumberFormat="1" applyFont="1" applyFill="1" applyBorder="1" applyAlignment="1">
      <alignment horizontal="center" vertical="center"/>
    </xf>
    <xf numFmtId="4" fontId="79" fillId="9" borderId="28" xfId="1" applyNumberFormat="1" applyFont="1" applyFill="1" applyBorder="1" applyAlignment="1">
      <alignment vertical="center"/>
    </xf>
    <xf numFmtId="0" fontId="79" fillId="9" borderId="67" xfId="1" applyFont="1" applyFill="1" applyBorder="1" applyAlignment="1">
      <alignment vertical="center"/>
    </xf>
    <xf numFmtId="0" fontId="59" fillId="0" borderId="0" xfId="1" applyFont="1"/>
    <xf numFmtId="49" fontId="77" fillId="9" borderId="0" xfId="0" applyNumberFormat="1" applyFont="1" applyFill="1" applyBorder="1" applyAlignment="1">
      <alignment horizontal="left" vertical="center"/>
    </xf>
    <xf numFmtId="4" fontId="80" fillId="9" borderId="0" xfId="1" applyNumberFormat="1" applyFont="1" applyFill="1" applyBorder="1" applyAlignment="1">
      <alignment vertical="center"/>
    </xf>
    <xf numFmtId="0" fontId="80" fillId="9" borderId="0" xfId="1" applyFont="1" applyFill="1" applyBorder="1" applyAlignment="1">
      <alignment vertical="center"/>
    </xf>
    <xf numFmtId="49" fontId="81" fillId="9" borderId="34" xfId="0" applyNumberFormat="1" applyFont="1" applyFill="1" applyBorder="1" applyAlignment="1">
      <alignment horizontal="center" vertical="center"/>
    </xf>
    <xf numFmtId="49" fontId="81" fillId="9" borderId="27" xfId="0" applyNumberFormat="1" applyFont="1" applyFill="1" applyBorder="1" applyAlignment="1">
      <alignment horizontal="center" vertical="center"/>
    </xf>
    <xf numFmtId="49" fontId="73" fillId="9" borderId="27" xfId="0" applyNumberFormat="1" applyFont="1" applyFill="1" applyBorder="1" applyAlignment="1">
      <alignment horizontal="center" vertical="center"/>
    </xf>
    <xf numFmtId="49" fontId="81" fillId="9" borderId="35" xfId="0" applyNumberFormat="1" applyFont="1" applyFill="1" applyBorder="1" applyAlignment="1">
      <alignment horizontal="center" vertical="center"/>
    </xf>
    <xf numFmtId="49" fontId="81" fillId="9" borderId="28" xfId="0" applyNumberFormat="1" applyFont="1" applyFill="1" applyBorder="1" applyAlignment="1">
      <alignment horizontal="center" vertical="center"/>
    </xf>
    <xf numFmtId="49" fontId="73" fillId="9" borderId="28" xfId="0" applyNumberFormat="1" applyFont="1" applyFill="1" applyBorder="1" applyAlignment="1">
      <alignment horizontal="center" vertical="center"/>
    </xf>
    <xf numFmtId="49" fontId="79" fillId="9" borderId="68" xfId="1" applyNumberFormat="1" applyFont="1" applyFill="1" applyBorder="1" applyAlignment="1">
      <alignment horizontal="center" vertical="center"/>
    </xf>
    <xf numFmtId="4" fontId="79" fillId="9" borderId="68" xfId="1" applyNumberFormat="1" applyFont="1" applyFill="1" applyBorder="1" applyAlignment="1">
      <alignment vertical="center"/>
    </xf>
    <xf numFmtId="0" fontId="79" fillId="9" borderId="69" xfId="1" applyFont="1" applyFill="1" applyBorder="1" applyAlignment="1">
      <alignment vertical="center"/>
    </xf>
    <xf numFmtId="49" fontId="81" fillId="9" borderId="70" xfId="0" applyNumberFormat="1" applyFont="1" applyFill="1" applyBorder="1" applyAlignment="1">
      <alignment horizontal="center" vertical="center"/>
    </xf>
    <xf numFmtId="49" fontId="81" fillId="9" borderId="68" xfId="0" applyNumberFormat="1" applyFont="1" applyFill="1" applyBorder="1" applyAlignment="1">
      <alignment horizontal="center" vertical="center"/>
    </xf>
    <xf numFmtId="49" fontId="73" fillId="9" borderId="68" xfId="0" applyNumberFormat="1" applyFont="1" applyFill="1" applyBorder="1" applyAlignment="1">
      <alignment horizontal="center" vertical="center"/>
    </xf>
    <xf numFmtId="49" fontId="70" fillId="9" borderId="68" xfId="0" applyNumberFormat="1" applyFont="1" applyFill="1" applyBorder="1" applyAlignment="1">
      <alignment horizontal="center" vertical="center"/>
    </xf>
    <xf numFmtId="165" fontId="7" fillId="4" borderId="25" xfId="1" applyNumberFormat="1" applyFont="1" applyFill="1" applyBorder="1" applyAlignment="1">
      <alignment horizontal="right" vertical="center"/>
    </xf>
    <xf numFmtId="49" fontId="70" fillId="9" borderId="68" xfId="1" applyNumberFormat="1" applyFont="1" applyFill="1" applyBorder="1" applyAlignment="1">
      <alignment horizontal="center" vertical="center"/>
    </xf>
    <xf numFmtId="0" fontId="78" fillId="8" borderId="31" xfId="1" applyFont="1" applyFill="1" applyBorder="1" applyAlignment="1">
      <alignment horizontal="left" vertical="center"/>
    </xf>
    <xf numFmtId="0" fontId="8" fillId="7" borderId="26" xfId="1" applyFont="1" applyFill="1" applyBorder="1" applyAlignment="1">
      <alignment horizontal="right" vertical="center" wrapText="1"/>
    </xf>
    <xf numFmtId="49" fontId="74" fillId="9" borderId="0" xfId="0" applyNumberFormat="1" applyFont="1" applyFill="1" applyBorder="1" applyAlignment="1">
      <alignment vertical="center"/>
    </xf>
    <xf numFmtId="49" fontId="72" fillId="9" borderId="0" xfId="0" applyNumberFormat="1" applyFont="1" applyFill="1" applyAlignment="1">
      <alignment horizontal="center" vertical="center"/>
    </xf>
    <xf numFmtId="49" fontId="72" fillId="9" borderId="0" xfId="1" applyNumberFormat="1" applyFont="1" applyFill="1" applyAlignment="1">
      <alignment horizontal="center" vertical="center"/>
    </xf>
    <xf numFmtId="4" fontId="72" fillId="9" borderId="0" xfId="1" applyNumberFormat="1" applyFont="1" applyFill="1" applyAlignment="1">
      <alignment vertical="center"/>
    </xf>
    <xf numFmtId="0" fontId="72" fillId="9" borderId="0" xfId="1" applyFont="1" applyFill="1" applyAlignment="1">
      <alignment vertical="center"/>
    </xf>
    <xf numFmtId="0" fontId="60" fillId="9" borderId="0" xfId="1" applyFont="1" applyFill="1"/>
    <xf numFmtId="49" fontId="79" fillId="9" borderId="65" xfId="1" applyNumberFormat="1" applyFont="1" applyFill="1" applyBorder="1" applyAlignment="1">
      <alignment horizontal="center" vertical="center"/>
    </xf>
    <xf numFmtId="4" fontId="79" fillId="9" borderId="65" xfId="1" applyNumberFormat="1" applyFont="1" applyFill="1" applyBorder="1" applyAlignment="1">
      <alignment vertical="center"/>
    </xf>
    <xf numFmtId="0" fontId="82" fillId="9" borderId="0" xfId="0" applyFont="1" applyFill="1" applyAlignment="1">
      <alignment horizontal="right"/>
    </xf>
    <xf numFmtId="164" fontId="0" fillId="0" borderId="0" xfId="0" applyNumberFormat="1"/>
    <xf numFmtId="49" fontId="61" fillId="7" borderId="14" xfId="1" applyNumberFormat="1" applyFont="1" applyFill="1" applyBorder="1" applyAlignment="1">
      <alignment horizontal="right" vertical="center" wrapText="1"/>
    </xf>
    <xf numFmtId="4" fontId="71" fillId="9" borderId="0" xfId="1" applyNumberFormat="1" applyFont="1" applyFill="1" applyAlignment="1">
      <alignment vertical="center"/>
    </xf>
    <xf numFmtId="0" fontId="71" fillId="9" borderId="0" xfId="1" applyFont="1" applyFill="1" applyAlignment="1">
      <alignment vertical="center"/>
    </xf>
    <xf numFmtId="0" fontId="20" fillId="7" borderId="12" xfId="1" applyFont="1" applyFill="1" applyBorder="1" applyAlignment="1">
      <alignment horizontal="right" vertical="center" wrapText="1"/>
    </xf>
    <xf numFmtId="4" fontId="1" fillId="0" borderId="0" xfId="1" applyNumberFormat="1" applyAlignment="1">
      <alignment vertical="center"/>
    </xf>
    <xf numFmtId="164" fontId="37" fillId="9" borderId="0" xfId="2" applyNumberFormat="1" applyFont="1" applyFill="1" applyAlignment="1">
      <alignment vertical="center"/>
    </xf>
    <xf numFmtId="49" fontId="73" fillId="9" borderId="65" xfId="0" applyNumberFormat="1" applyFont="1" applyFill="1" applyBorder="1" applyAlignment="1">
      <alignment horizontal="center" vertical="center"/>
    </xf>
    <xf numFmtId="0" fontId="79" fillId="9" borderId="71" xfId="1" applyFont="1" applyFill="1" applyBorder="1" applyAlignment="1">
      <alignment vertical="center"/>
    </xf>
    <xf numFmtId="165" fontId="7" fillId="10" borderId="23" xfId="1" applyNumberFormat="1" applyFont="1" applyFill="1" applyBorder="1" applyAlignment="1">
      <alignment horizontal="right" vertical="center"/>
    </xf>
    <xf numFmtId="165" fontId="7" fillId="10" borderId="36" xfId="1" applyNumberFormat="1" applyFont="1" applyFill="1" applyBorder="1" applyAlignment="1">
      <alignment horizontal="right" vertical="center"/>
    </xf>
    <xf numFmtId="0" fontId="8" fillId="7" borderId="26" xfId="1" applyFont="1" applyFill="1" applyBorder="1" applyAlignment="1">
      <alignment horizontal="right" vertical="center" wrapText="1"/>
    </xf>
    <xf numFmtId="165" fontId="7" fillId="10" borderId="12" xfId="1" applyNumberFormat="1" applyFont="1" applyFill="1" applyBorder="1" applyAlignment="1">
      <alignment horizontal="right" vertical="center"/>
    </xf>
    <xf numFmtId="165" fontId="1" fillId="0" borderId="0" xfId="1" applyNumberFormat="1"/>
    <xf numFmtId="164" fontId="37" fillId="11" borderId="39" xfId="2" applyNumberFormat="1" applyFont="1" applyFill="1" applyBorder="1" applyAlignment="1">
      <alignment vertical="center"/>
    </xf>
    <xf numFmtId="164" fontId="44" fillId="9" borderId="0" xfId="2" applyNumberFormat="1" applyFont="1" applyFill="1" applyAlignment="1">
      <alignment vertical="center"/>
    </xf>
    <xf numFmtId="49" fontId="68" fillId="9" borderId="0" xfId="0" applyNumberFormat="1" applyFont="1" applyFill="1" applyBorder="1" applyAlignment="1">
      <alignment horizontal="left" vertical="center"/>
    </xf>
    <xf numFmtId="4" fontId="83" fillId="9" borderId="0" xfId="1" applyNumberFormat="1" applyFont="1" applyFill="1" applyBorder="1" applyAlignment="1">
      <alignment vertical="center"/>
    </xf>
    <xf numFmtId="0" fontId="83" fillId="9" borderId="0" xfId="1" applyFont="1" applyFill="1" applyBorder="1" applyAlignment="1">
      <alignment vertical="center"/>
    </xf>
    <xf numFmtId="0" fontId="8" fillId="7" borderId="26" xfId="1" applyFont="1" applyFill="1" applyBorder="1" applyAlignment="1">
      <alignment horizontal="right" vertical="center" wrapText="1"/>
    </xf>
    <xf numFmtId="0" fontId="23" fillId="7" borderId="13" xfId="1" applyFont="1" applyFill="1" applyBorder="1" applyAlignment="1">
      <alignment horizontal="left" vertical="center"/>
    </xf>
    <xf numFmtId="0" fontId="23" fillId="7" borderId="24" xfId="1" applyFont="1" applyFill="1" applyBorder="1" applyAlignment="1">
      <alignment horizontal="left" vertical="center"/>
    </xf>
    <xf numFmtId="49" fontId="77" fillId="9" borderId="0" xfId="0" applyNumberFormat="1" applyFont="1" applyFill="1" applyBorder="1" applyAlignment="1">
      <alignment vertical="center"/>
    </xf>
    <xf numFmtId="49" fontId="70" fillId="9" borderId="0" xfId="0" applyNumberFormat="1" applyFont="1" applyFill="1" applyAlignment="1">
      <alignment horizontal="center" vertical="center"/>
    </xf>
    <xf numFmtId="49" fontId="70" fillId="9" borderId="0" xfId="1" applyNumberFormat="1" applyFont="1" applyFill="1" applyAlignment="1">
      <alignment horizontal="center" vertical="center"/>
    </xf>
    <xf numFmtId="4" fontId="70" fillId="9" borderId="0" xfId="1" applyNumberFormat="1" applyFont="1" applyFill="1" applyAlignment="1">
      <alignment vertical="center"/>
    </xf>
    <xf numFmtId="0" fontId="70" fillId="9" borderId="0" xfId="1" applyFont="1" applyFill="1" applyAlignment="1">
      <alignment vertical="center"/>
    </xf>
    <xf numFmtId="0" fontId="58" fillId="9" borderId="0" xfId="1" applyFont="1" applyFill="1"/>
    <xf numFmtId="49" fontId="81" fillId="0" borderId="72" xfId="0" applyNumberFormat="1" applyFont="1" applyFill="1" applyBorder="1" applyAlignment="1">
      <alignment horizontal="center" vertical="center"/>
    </xf>
    <xf numFmtId="49" fontId="81" fillId="0" borderId="65" xfId="0" applyNumberFormat="1" applyFont="1" applyBorder="1" applyAlignment="1">
      <alignment horizontal="center" vertical="center"/>
    </xf>
    <xf numFmtId="49" fontId="70" fillId="0" borderId="65" xfId="0" applyNumberFormat="1" applyFont="1" applyBorder="1" applyAlignment="1">
      <alignment horizontal="center" vertical="center"/>
    </xf>
    <xf numFmtId="0" fontId="79" fillId="0" borderId="73" xfId="1" applyFont="1" applyBorder="1" applyAlignment="1">
      <alignment vertical="center"/>
    </xf>
    <xf numFmtId="49" fontId="70" fillId="9" borderId="65" xfId="1" applyNumberFormat="1" applyFont="1" applyFill="1" applyBorder="1" applyAlignment="1">
      <alignment horizontal="center" vertical="center"/>
    </xf>
    <xf numFmtId="1" fontId="21" fillId="7" borderId="12" xfId="1" applyNumberFormat="1" applyFont="1" applyFill="1" applyBorder="1" applyAlignment="1">
      <alignment horizontal="right" vertical="center" wrapText="1"/>
    </xf>
    <xf numFmtId="164" fontId="37" fillId="11" borderId="0" xfId="2" applyNumberFormat="1" applyFont="1" applyFill="1" applyAlignment="1">
      <alignment vertical="center"/>
    </xf>
    <xf numFmtId="164" fontId="37" fillId="11" borderId="0" xfId="2" applyNumberFormat="1" applyFont="1" applyFill="1" applyAlignment="1"/>
    <xf numFmtId="49" fontId="77" fillId="8" borderId="74" xfId="0" applyNumberFormat="1" applyFont="1" applyFill="1" applyBorder="1" applyAlignment="1">
      <alignment horizontal="left" vertical="center"/>
    </xf>
    <xf numFmtId="49" fontId="77" fillId="8" borderId="75" xfId="0" applyNumberFormat="1" applyFont="1" applyFill="1" applyBorder="1" applyAlignment="1">
      <alignment horizontal="left" vertical="center"/>
    </xf>
    <xf numFmtId="49" fontId="77" fillId="8" borderId="76" xfId="0" applyNumberFormat="1" applyFont="1" applyFill="1" applyBorder="1" applyAlignment="1">
      <alignment horizontal="left" vertical="center"/>
    </xf>
    <xf numFmtId="49" fontId="77" fillId="8" borderId="29" xfId="0" applyNumberFormat="1" applyFont="1" applyFill="1" applyBorder="1" applyAlignment="1">
      <alignment horizontal="left" vertical="center"/>
    </xf>
    <xf numFmtId="49" fontId="77" fillId="8" borderId="30" xfId="0" applyNumberFormat="1" applyFont="1" applyFill="1" applyBorder="1" applyAlignment="1">
      <alignment horizontal="left" vertical="center"/>
    </xf>
    <xf numFmtId="0" fontId="41" fillId="0" borderId="0" xfId="2" applyFont="1" applyBorder="1" applyAlignment="1">
      <alignment horizontal="justify" vertical="center"/>
    </xf>
    <xf numFmtId="0" fontId="41" fillId="0" borderId="39" xfId="2" applyFont="1" applyBorder="1" applyAlignment="1">
      <alignment horizontal="justify" vertical="center"/>
    </xf>
    <xf numFmtId="0" fontId="38" fillId="0" borderId="0" xfId="2" applyFont="1" applyBorder="1" applyAlignment="1">
      <alignment horizontal="justify" vertical="center"/>
    </xf>
    <xf numFmtId="0" fontId="48" fillId="6" borderId="40" xfId="2" applyFont="1" applyFill="1" applyBorder="1" applyAlignment="1">
      <alignment horizontal="left" vertical="center" wrapText="1"/>
    </xf>
    <xf numFmtId="0" fontId="54" fillId="0" borderId="0" xfId="2" applyFont="1" applyBorder="1" applyAlignment="1">
      <alignment horizontal="left" vertical="center"/>
    </xf>
    <xf numFmtId="0" fontId="57" fillId="0" borderId="0" xfId="2" applyFont="1" applyBorder="1" applyAlignment="1">
      <alignment horizontal="justify" vertical="center"/>
    </xf>
    <xf numFmtId="0" fontId="41" fillId="5" borderId="39" xfId="2" applyFont="1" applyFill="1" applyBorder="1" applyAlignment="1">
      <alignment horizontal="justify" vertical="center"/>
    </xf>
    <xf numFmtId="0" fontId="45" fillId="6" borderId="40" xfId="2" applyFont="1" applyFill="1" applyBorder="1" applyAlignment="1">
      <alignment horizontal="left" vertical="center" wrapText="1"/>
    </xf>
    <xf numFmtId="0" fontId="48" fillId="5" borderId="49" xfId="2" applyFont="1" applyFill="1" applyBorder="1" applyAlignment="1">
      <alignment horizontal="left" vertical="center"/>
    </xf>
    <xf numFmtId="0" fontId="48" fillId="5" borderId="50" xfId="2" applyFont="1" applyFill="1" applyBorder="1" applyAlignment="1">
      <alignment horizontal="left" vertical="center"/>
    </xf>
    <xf numFmtId="0" fontId="32" fillId="0" borderId="39" xfId="2" applyFont="1" applyBorder="1" applyAlignment="1">
      <alignment horizontal="left" vertical="center"/>
    </xf>
    <xf numFmtId="0" fontId="32" fillId="0" borderId="77" xfId="2" applyFont="1" applyBorder="1" applyAlignment="1">
      <alignment horizontal="left" vertical="center"/>
    </xf>
    <xf numFmtId="164" fontId="32" fillId="0" borderId="0" xfId="2" applyNumberFormat="1" applyFont="1" applyAlignment="1">
      <alignment horizontal="right" vertical="center"/>
    </xf>
    <xf numFmtId="0" fontId="48" fillId="5" borderId="41" xfId="2" applyFont="1" applyFill="1" applyBorder="1" applyAlignment="1">
      <alignment horizontal="left" vertical="center" wrapText="1"/>
    </xf>
    <xf numFmtId="0" fontId="48" fillId="5" borderId="42" xfId="2" applyFont="1" applyFill="1" applyBorder="1" applyAlignment="1">
      <alignment horizontal="left" vertical="center" wrapText="1"/>
    </xf>
    <xf numFmtId="0" fontId="48" fillId="6" borderId="40" xfId="2" applyFont="1" applyFill="1" applyBorder="1" applyAlignment="1">
      <alignment horizontal="left" vertical="center"/>
    </xf>
    <xf numFmtId="0" fontId="41" fillId="0" borderId="0" xfId="2" applyFont="1" applyBorder="1" applyAlignment="1">
      <alignment horizontal="justify"/>
    </xf>
    <xf numFmtId="0" fontId="17" fillId="2" borderId="78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33" xfId="1" applyFont="1" applyFill="1" applyBorder="1" applyAlignment="1">
      <alignment horizontal="center" vertical="center" wrapText="1"/>
    </xf>
    <xf numFmtId="0" fontId="23" fillId="7" borderId="13" xfId="1" applyFont="1" applyFill="1" applyBorder="1" applyAlignment="1">
      <alignment horizontal="left" vertical="center"/>
    </xf>
    <xf numFmtId="0" fontId="23" fillId="7" borderId="24" xfId="1" applyFont="1" applyFill="1" applyBorder="1" applyAlignment="1">
      <alignment horizontal="left" vertical="center"/>
    </xf>
    <xf numFmtId="0" fontId="5" fillId="0" borderId="0" xfId="1" applyFont="1" applyBorder="1" applyAlignment="1">
      <alignment horizontal="right" vertical="center"/>
    </xf>
    <xf numFmtId="0" fontId="6" fillId="0" borderId="0" xfId="1" applyFont="1" applyBorder="1" applyAlignment="1">
      <alignment horizontal="left" vertical="center"/>
    </xf>
    <xf numFmtId="0" fontId="7" fillId="2" borderId="79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11" fillId="0" borderId="80" xfId="1" applyFont="1" applyBorder="1" applyAlignment="1">
      <alignment horizontal="center" vertical="center" wrapText="1"/>
    </xf>
    <xf numFmtId="0" fontId="12" fillId="0" borderId="81" xfId="1" applyFont="1" applyBorder="1" applyAlignment="1">
      <alignment horizontal="left" vertical="center" wrapText="1"/>
    </xf>
    <xf numFmtId="0" fontId="12" fillId="0" borderId="82" xfId="1" applyFont="1" applyBorder="1" applyAlignment="1">
      <alignment horizontal="left" vertical="center" wrapText="1"/>
    </xf>
    <xf numFmtId="0" fontId="11" fillId="0" borderId="83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left" vertical="center" wrapText="1"/>
    </xf>
    <xf numFmtId="0" fontId="12" fillId="0" borderId="8" xfId="1" applyFont="1" applyBorder="1" applyAlignment="1">
      <alignment horizontal="left" vertical="center" wrapText="1"/>
    </xf>
    <xf numFmtId="0" fontId="11" fillId="2" borderId="84" xfId="1" applyFont="1" applyFill="1" applyBorder="1" applyAlignment="1">
      <alignment horizontal="left" vertical="center" wrapText="1"/>
    </xf>
    <xf numFmtId="0" fontId="11" fillId="2" borderId="2" xfId="1" applyFont="1" applyFill="1" applyBorder="1" applyAlignment="1">
      <alignment horizontal="left" vertical="center" wrapText="1"/>
    </xf>
    <xf numFmtId="0" fontId="11" fillId="2" borderId="3" xfId="1" applyFont="1" applyFill="1" applyBorder="1" applyAlignment="1">
      <alignment horizontal="left" vertical="center" wrapText="1"/>
    </xf>
    <xf numFmtId="0" fontId="18" fillId="0" borderId="85" xfId="1" applyFont="1" applyBorder="1" applyAlignment="1">
      <alignment vertical="center"/>
    </xf>
    <xf numFmtId="0" fontId="19" fillId="0" borderId="84" xfId="1" applyFont="1" applyBorder="1" applyAlignment="1">
      <alignment horizontal="center" vertical="center"/>
    </xf>
    <xf numFmtId="0" fontId="7" fillId="2" borderId="59" xfId="1" applyFont="1" applyFill="1" applyBorder="1" applyAlignment="1">
      <alignment horizontal="left" vertical="center" wrapText="1"/>
    </xf>
    <xf numFmtId="0" fontId="7" fillId="2" borderId="16" xfId="1" applyFont="1" applyFill="1" applyBorder="1" applyAlignment="1">
      <alignment horizontal="left" vertical="center" wrapText="1"/>
    </xf>
    <xf numFmtId="0" fontId="7" fillId="2" borderId="86" xfId="1" applyFont="1" applyFill="1" applyBorder="1" applyAlignment="1">
      <alignment horizontal="left" vertical="center" wrapText="1"/>
    </xf>
    <xf numFmtId="0" fontId="7" fillId="2" borderId="87" xfId="1" applyFont="1" applyFill="1" applyBorder="1" applyAlignment="1">
      <alignment horizontal="center" vertical="center" textRotation="94" wrapText="1"/>
    </xf>
    <xf numFmtId="0" fontId="7" fillId="2" borderId="80" xfId="1" applyFont="1" applyFill="1" applyBorder="1" applyAlignment="1">
      <alignment horizontal="center" vertical="center" textRotation="94" wrapText="1"/>
    </xf>
    <xf numFmtId="0" fontId="7" fillId="2" borderId="88" xfId="1" applyFont="1" applyFill="1" applyBorder="1" applyAlignment="1">
      <alignment horizontal="center" vertical="center" textRotation="94" wrapText="1"/>
    </xf>
    <xf numFmtId="0" fontId="7" fillId="2" borderId="79" xfId="1" applyFont="1" applyFill="1" applyBorder="1" applyAlignment="1">
      <alignment horizontal="center" vertical="center" textRotation="90" wrapText="1"/>
    </xf>
    <xf numFmtId="0" fontId="8" fillId="2" borderId="89" xfId="1" applyFont="1" applyFill="1" applyBorder="1" applyAlignment="1">
      <alignment horizontal="center" vertical="center" wrapText="1"/>
    </xf>
    <xf numFmtId="0" fontId="8" fillId="2" borderId="90" xfId="1" applyFont="1" applyFill="1" applyBorder="1" applyAlignment="1">
      <alignment horizontal="center" vertical="center" wrapText="1"/>
    </xf>
    <xf numFmtId="0" fontId="8" fillId="2" borderId="91" xfId="1" applyFont="1" applyFill="1" applyBorder="1" applyAlignment="1">
      <alignment horizontal="center" vertical="center" wrapText="1"/>
    </xf>
    <xf numFmtId="0" fontId="8" fillId="2" borderId="63" xfId="1" applyFont="1" applyFill="1" applyBorder="1" applyAlignment="1">
      <alignment horizontal="center" vertical="center" wrapText="1"/>
    </xf>
    <xf numFmtId="0" fontId="8" fillId="7" borderId="26" xfId="1" applyFont="1" applyFill="1" applyBorder="1" applyAlignment="1">
      <alignment horizontal="right" vertical="center" wrapText="1"/>
    </xf>
    <xf numFmtId="0" fontId="8" fillId="7" borderId="25" xfId="1" applyFont="1" applyFill="1" applyBorder="1" applyAlignment="1">
      <alignment vertical="center"/>
    </xf>
    <xf numFmtId="0" fontId="8" fillId="2" borderId="92" xfId="1" applyFont="1" applyFill="1" applyBorder="1" applyAlignment="1">
      <alignment horizontal="center" vertical="center" wrapText="1"/>
    </xf>
    <xf numFmtId="0" fontId="8" fillId="2" borderId="86" xfId="1" applyFont="1" applyFill="1" applyBorder="1" applyAlignment="1">
      <alignment horizontal="center" vertical="center" wrapText="1"/>
    </xf>
    <xf numFmtId="0" fontId="8" fillId="7" borderId="93" xfId="1" applyFont="1" applyFill="1" applyBorder="1" applyAlignment="1">
      <alignment horizontal="right" vertical="center" wrapText="1"/>
    </xf>
    <xf numFmtId="0" fontId="8" fillId="7" borderId="89" xfId="1" applyFont="1" applyFill="1" applyBorder="1" applyAlignment="1">
      <alignment vertical="center"/>
    </xf>
    <xf numFmtId="0" fontId="17" fillId="2" borderId="79" xfId="1" applyFont="1" applyFill="1" applyBorder="1" applyAlignment="1">
      <alignment horizontal="center" vertical="center" wrapText="1"/>
    </xf>
    <xf numFmtId="165" fontId="11" fillId="0" borderId="84" xfId="1" applyNumberFormat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20" fillId="2" borderId="87" xfId="1" applyFont="1" applyFill="1" applyBorder="1" applyAlignment="1">
      <alignment horizontal="center" vertical="center" wrapText="1"/>
    </xf>
    <xf numFmtId="0" fontId="20" fillId="2" borderId="80" xfId="1" applyFont="1" applyFill="1" applyBorder="1" applyAlignment="1">
      <alignment horizontal="center" vertical="center" wrapText="1"/>
    </xf>
    <xf numFmtId="0" fontId="20" fillId="2" borderId="88" xfId="1" applyFont="1" applyFill="1" applyBorder="1" applyAlignment="1">
      <alignment horizontal="center" vertical="center" wrapText="1"/>
    </xf>
    <xf numFmtId="0" fontId="17" fillId="0" borderId="0" xfId="1" applyFont="1" applyBorder="1" applyAlignment="1">
      <alignment vertical="center"/>
    </xf>
    <xf numFmtId="0" fontId="20" fillId="2" borderId="59" xfId="1" applyFont="1" applyFill="1" applyBorder="1" applyAlignment="1">
      <alignment horizontal="center" vertical="center" textRotation="90" wrapText="1"/>
    </xf>
    <xf numFmtId="0" fontId="20" fillId="2" borderId="16" xfId="1" applyFont="1" applyFill="1" applyBorder="1" applyAlignment="1">
      <alignment horizontal="center" vertical="center" textRotation="90" wrapText="1"/>
    </xf>
    <xf numFmtId="0" fontId="20" fillId="2" borderId="86" xfId="1" applyFont="1" applyFill="1" applyBorder="1" applyAlignment="1">
      <alignment horizontal="center" vertical="center" textRotation="90" wrapText="1"/>
    </xf>
    <xf numFmtId="0" fontId="8" fillId="3" borderId="26" xfId="1" applyFont="1" applyFill="1" applyBorder="1" applyAlignment="1">
      <alignment horizontal="right" vertical="center" wrapText="1"/>
    </xf>
    <xf numFmtId="0" fontId="8" fillId="2" borderId="33" xfId="1" applyFont="1" applyFill="1" applyBorder="1" applyAlignment="1">
      <alignment horizontal="left" vertical="center" wrapText="1"/>
    </xf>
    <xf numFmtId="0" fontId="17" fillId="2" borderId="79" xfId="1" applyFont="1" applyFill="1" applyBorder="1" applyAlignment="1">
      <alignment horizontal="center" vertical="center" textRotation="90" wrapText="1"/>
    </xf>
    <xf numFmtId="0" fontId="23" fillId="7" borderId="94" xfId="1" applyFont="1" applyFill="1" applyBorder="1" applyAlignment="1">
      <alignment horizontal="right" vertical="center" wrapText="1"/>
    </xf>
    <xf numFmtId="0" fontId="23" fillId="7" borderId="95" xfId="1" applyFont="1" applyFill="1" applyBorder="1" applyAlignment="1">
      <alignment vertical="center"/>
    </xf>
    <xf numFmtId="0" fontId="13" fillId="0" borderId="96" xfId="1" applyFont="1" applyBorder="1" applyAlignment="1">
      <alignment horizontal="left" vertical="center"/>
    </xf>
    <xf numFmtId="0" fontId="13" fillId="0" borderId="63" xfId="1" applyFont="1" applyBorder="1" applyAlignment="1">
      <alignment horizontal="left" vertical="center"/>
    </xf>
  </cellXfs>
  <cellStyles count="11">
    <cellStyle name="Excel Built-in Normal" xfId="1"/>
    <cellStyle name="Excel Built-in Normal 1" xfId="2"/>
    <cellStyle name="Excel Built-in Normal 2" xfId="3"/>
    <cellStyle name="Header" xfId="4"/>
    <cellStyle name="Header 2" xfId="5"/>
    <cellStyle name="Normální" xfId="0" builtinId="0"/>
    <cellStyle name="Normální 2" xfId="6"/>
    <cellStyle name="normální 3" xfId="7"/>
    <cellStyle name="Normální 4" xfId="8"/>
    <cellStyle name="Normální 4 2" xfId="9"/>
    <cellStyle name="normální 5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BF1DE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DEADA"/>
      <rgbColor rgb="0099CCFF"/>
      <rgbColor rgb="00FF99CC"/>
      <rgbColor rgb="00CC99FF"/>
      <rgbColor rgb="00FDE9D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&#382;en&#233;%20soubory\2017%20-%20ROZPO&#268;ET%20-%20SCHV&#193;LEN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řehled o stavu rozpočtu 2017"/>
      <sheetName val="Změna od návrhu"/>
      <sheetName val="PŘÍJMY 2017 "/>
      <sheetName val="PŘÍJMY 2017 - komentář "/>
      <sheetName val="VÝDAJE 2017"/>
      <sheetName val="VÝDAJE 2017 - komentář "/>
    </sheetNames>
    <sheetDataSet>
      <sheetData sheetId="0"/>
      <sheetData sheetId="1"/>
      <sheetData sheetId="2">
        <row r="116">
          <cell r="F116">
            <v>5000000</v>
          </cell>
        </row>
      </sheetData>
      <sheetData sheetId="3"/>
      <sheetData sheetId="4">
        <row r="51">
          <cell r="F51">
            <v>1891555.86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6"/>
  <sheetViews>
    <sheetView tabSelected="1" topLeftCell="A73" workbookViewId="0">
      <selection activeCell="Q97" sqref="Q97"/>
    </sheetView>
  </sheetViews>
  <sheetFormatPr defaultColWidth="8.7109375" defaultRowHeight="15" x14ac:dyDescent="0.25"/>
  <cols>
    <col min="1" max="1" width="3.7109375" style="67" customWidth="1"/>
    <col min="2" max="2" width="3.7109375" style="61" customWidth="1"/>
    <col min="3" max="3" width="2.28515625" style="61" customWidth="1"/>
    <col min="4" max="4" width="2.7109375" style="61" customWidth="1"/>
    <col min="5" max="5" width="2.42578125" style="61" customWidth="1"/>
    <col min="6" max="6" width="7.7109375" style="61" customWidth="1"/>
    <col min="7" max="7" width="5.7109375" style="62" customWidth="1"/>
    <col min="8" max="8" width="3.7109375" style="62" customWidth="1"/>
    <col min="9" max="9" width="9.7109375" style="62" customWidth="1"/>
    <col min="10" max="11" width="5.7109375" style="62" customWidth="1"/>
    <col min="12" max="13" width="11.7109375" style="63" customWidth="1"/>
    <col min="14" max="14" width="68.42578125" style="64" customWidth="1"/>
    <col min="15" max="16384" width="8.7109375" style="1"/>
  </cols>
  <sheetData>
    <row r="1" spans="1:14" ht="12" customHeight="1" x14ac:dyDescent="0.25"/>
    <row r="2" spans="1:14" ht="21" customHeight="1" x14ac:dyDescent="0.25">
      <c r="A2" s="59" t="s">
        <v>66</v>
      </c>
      <c r="B2" s="60"/>
      <c r="C2" s="60"/>
      <c r="D2" s="60"/>
    </row>
    <row r="3" spans="1:14" ht="9.9499999999999993" customHeight="1" x14ac:dyDescent="0.25">
      <c r="A3" s="65"/>
      <c r="B3" s="60"/>
      <c r="C3" s="60"/>
      <c r="D3" s="60"/>
    </row>
    <row r="4" spans="1:14" s="75" customFormat="1" ht="15.75" customHeight="1" thickBot="1" x14ac:dyDescent="0.3">
      <c r="A4" s="70" t="s">
        <v>130</v>
      </c>
      <c r="B4" s="66"/>
      <c r="C4" s="66"/>
      <c r="D4" s="66"/>
      <c r="E4" s="66"/>
      <c r="F4" s="66"/>
      <c r="G4" s="71"/>
      <c r="H4" s="71"/>
      <c r="I4" s="71"/>
      <c r="J4" s="71"/>
      <c r="K4" s="71"/>
      <c r="L4" s="72"/>
      <c r="M4" s="72"/>
      <c r="N4" s="73"/>
    </row>
    <row r="5" spans="1:14" ht="15.75" customHeight="1" thickBot="1" x14ac:dyDescent="0.3">
      <c r="A5" s="76" t="s">
        <v>56</v>
      </c>
      <c r="B5" s="77" t="s">
        <v>57</v>
      </c>
      <c r="C5" s="77" t="s">
        <v>58</v>
      </c>
      <c r="D5" s="77" t="s">
        <v>59</v>
      </c>
      <c r="E5" s="77" t="s">
        <v>60</v>
      </c>
      <c r="F5" s="78" t="s">
        <v>35</v>
      </c>
      <c r="G5" s="79" t="s">
        <v>36</v>
      </c>
      <c r="H5" s="79" t="s">
        <v>61</v>
      </c>
      <c r="I5" s="79" t="s">
        <v>2</v>
      </c>
      <c r="J5" s="79" t="s">
        <v>62</v>
      </c>
      <c r="K5" s="79" t="s">
        <v>63</v>
      </c>
      <c r="L5" s="80" t="s">
        <v>37</v>
      </c>
      <c r="M5" s="80" t="s">
        <v>38</v>
      </c>
      <c r="N5" s="81" t="s">
        <v>39</v>
      </c>
    </row>
    <row r="6" spans="1:14" ht="14.1" customHeight="1" x14ac:dyDescent="0.25">
      <c r="A6" s="188" t="s">
        <v>94</v>
      </c>
      <c r="B6" s="189" t="s">
        <v>94</v>
      </c>
      <c r="C6" s="190"/>
      <c r="D6" s="190">
        <v>231</v>
      </c>
      <c r="E6" s="190"/>
      <c r="F6" s="176" t="s">
        <v>40</v>
      </c>
      <c r="G6" s="177" t="s">
        <v>41</v>
      </c>
      <c r="H6" s="177">
        <v>0</v>
      </c>
      <c r="I6" s="177" t="s">
        <v>87</v>
      </c>
      <c r="J6" s="177">
        <v>0</v>
      </c>
      <c r="K6" s="177">
        <v>0</v>
      </c>
      <c r="L6" s="178">
        <v>60000</v>
      </c>
      <c r="M6" s="178">
        <v>0</v>
      </c>
      <c r="N6" s="179" t="s">
        <v>88</v>
      </c>
    </row>
    <row r="7" spans="1:14" ht="14.1" customHeight="1" x14ac:dyDescent="0.25">
      <c r="A7" s="191" t="s">
        <v>94</v>
      </c>
      <c r="B7" s="192" t="s">
        <v>94</v>
      </c>
      <c r="C7" s="193"/>
      <c r="D7" s="193">
        <v>231</v>
      </c>
      <c r="E7" s="193"/>
      <c r="F7" s="180" t="s">
        <v>42</v>
      </c>
      <c r="G7" s="181" t="s">
        <v>43</v>
      </c>
      <c r="H7" s="181">
        <v>0</v>
      </c>
      <c r="I7" s="181" t="s">
        <v>87</v>
      </c>
      <c r="J7" s="181">
        <v>0</v>
      </c>
      <c r="K7" s="181">
        <v>0</v>
      </c>
      <c r="L7" s="182">
        <v>0</v>
      </c>
      <c r="M7" s="182">
        <v>44776</v>
      </c>
      <c r="N7" s="183" t="s">
        <v>44</v>
      </c>
    </row>
    <row r="8" spans="1:14" ht="14.1" customHeight="1" x14ac:dyDescent="0.25">
      <c r="A8" s="191" t="s">
        <v>94</v>
      </c>
      <c r="B8" s="192" t="s">
        <v>94</v>
      </c>
      <c r="C8" s="193"/>
      <c r="D8" s="193" t="s">
        <v>64</v>
      </c>
      <c r="E8" s="193"/>
      <c r="F8" s="180" t="s">
        <v>42</v>
      </c>
      <c r="G8" s="181" t="s">
        <v>45</v>
      </c>
      <c r="H8" s="181" t="s">
        <v>65</v>
      </c>
      <c r="I8" s="181" t="s">
        <v>87</v>
      </c>
      <c r="J8" s="181" t="s">
        <v>65</v>
      </c>
      <c r="K8" s="181" t="s">
        <v>65</v>
      </c>
      <c r="L8" s="182">
        <v>0</v>
      </c>
      <c r="M8" s="182">
        <v>11192</v>
      </c>
      <c r="N8" s="183" t="s">
        <v>89</v>
      </c>
    </row>
    <row r="9" spans="1:14" ht="14.1" customHeight="1" thickBot="1" x14ac:dyDescent="0.3">
      <c r="A9" s="191" t="s">
        <v>94</v>
      </c>
      <c r="B9" s="192" t="s">
        <v>94</v>
      </c>
      <c r="C9" s="193"/>
      <c r="D9" s="193" t="s">
        <v>64</v>
      </c>
      <c r="E9" s="193"/>
      <c r="F9" s="180" t="s">
        <v>42</v>
      </c>
      <c r="G9" s="194" t="s">
        <v>46</v>
      </c>
      <c r="H9" s="194" t="s">
        <v>65</v>
      </c>
      <c r="I9" s="181" t="s">
        <v>87</v>
      </c>
      <c r="J9" s="181">
        <v>0</v>
      </c>
      <c r="K9" s="181">
        <v>0</v>
      </c>
      <c r="L9" s="195">
        <v>0</v>
      </c>
      <c r="M9" s="195">
        <v>4032</v>
      </c>
      <c r="N9" s="196" t="s">
        <v>47</v>
      </c>
    </row>
    <row r="10" spans="1:14" s="107" customFormat="1" ht="14.1" customHeight="1" thickBot="1" x14ac:dyDescent="0.25">
      <c r="A10" s="250" t="s">
        <v>24</v>
      </c>
      <c r="B10" s="251"/>
      <c r="C10" s="251"/>
      <c r="D10" s="251"/>
      <c r="E10" s="251"/>
      <c r="F10" s="251"/>
      <c r="G10" s="251"/>
      <c r="H10" s="251"/>
      <c r="I10" s="251"/>
      <c r="J10" s="251"/>
      <c r="K10" s="252"/>
      <c r="L10" s="104">
        <f>SUM(L6:L9)</f>
        <v>60000</v>
      </c>
      <c r="M10" s="104">
        <f>SUM(M6:M9)</f>
        <v>60000</v>
      </c>
      <c r="N10" s="105"/>
    </row>
    <row r="11" spans="1:14" s="107" customFormat="1" ht="9.9499999999999993" customHeight="1" x14ac:dyDescent="0.2">
      <c r="A11" s="185"/>
      <c r="B11" s="185"/>
      <c r="C11" s="185"/>
      <c r="D11" s="185"/>
      <c r="E11" s="185"/>
      <c r="F11" s="185"/>
      <c r="G11" s="185"/>
      <c r="H11" s="185"/>
      <c r="I11" s="185"/>
      <c r="J11" s="185"/>
      <c r="K11" s="185"/>
      <c r="L11" s="186"/>
      <c r="M11" s="186"/>
      <c r="N11" s="187"/>
    </row>
    <row r="12" spans="1:14" s="107" customFormat="1" ht="9.9499999999999993" customHeight="1" x14ac:dyDescent="0.2">
      <c r="A12" s="185"/>
      <c r="B12" s="185"/>
      <c r="C12" s="185"/>
      <c r="D12" s="185"/>
      <c r="E12" s="185"/>
      <c r="F12" s="185"/>
      <c r="G12" s="185"/>
      <c r="H12" s="185"/>
      <c r="I12" s="185"/>
      <c r="J12" s="185"/>
      <c r="K12" s="185"/>
      <c r="L12" s="186"/>
      <c r="M12" s="186"/>
      <c r="N12" s="187"/>
    </row>
    <row r="13" spans="1:14" s="210" customFormat="1" ht="15.75" customHeight="1" thickBot="1" x14ac:dyDescent="0.3">
      <c r="A13" s="205" t="s">
        <v>174</v>
      </c>
      <c r="B13" s="206"/>
      <c r="C13" s="206"/>
      <c r="D13" s="206"/>
      <c r="E13" s="206"/>
      <c r="F13" s="206"/>
      <c r="G13" s="207"/>
      <c r="H13" s="207"/>
      <c r="I13" s="207"/>
      <c r="J13" s="207"/>
      <c r="K13" s="207"/>
      <c r="L13" s="208"/>
      <c r="M13" s="208"/>
      <c r="N13" s="209"/>
    </row>
    <row r="14" spans="1:14" ht="15.75" customHeight="1" thickBot="1" x14ac:dyDescent="0.3">
      <c r="A14" s="76" t="s">
        <v>56</v>
      </c>
      <c r="B14" s="77" t="s">
        <v>57</v>
      </c>
      <c r="C14" s="77" t="s">
        <v>58</v>
      </c>
      <c r="D14" s="77" t="s">
        <v>59</v>
      </c>
      <c r="E14" s="77" t="s">
        <v>60</v>
      </c>
      <c r="F14" s="78" t="s">
        <v>35</v>
      </c>
      <c r="G14" s="79" t="s">
        <v>36</v>
      </c>
      <c r="H14" s="79" t="s">
        <v>61</v>
      </c>
      <c r="I14" s="79" t="s">
        <v>2</v>
      </c>
      <c r="J14" s="79" t="s">
        <v>62</v>
      </c>
      <c r="K14" s="79" t="s">
        <v>63</v>
      </c>
      <c r="L14" s="80" t="s">
        <v>37</v>
      </c>
      <c r="M14" s="80" t="s">
        <v>38</v>
      </c>
      <c r="N14" s="81" t="s">
        <v>39</v>
      </c>
    </row>
    <row r="15" spans="1:14" ht="14.1" customHeight="1" x14ac:dyDescent="0.25">
      <c r="A15" s="191" t="s">
        <v>94</v>
      </c>
      <c r="B15" s="192" t="s">
        <v>94</v>
      </c>
      <c r="C15" s="193"/>
      <c r="D15" s="193">
        <v>231</v>
      </c>
      <c r="E15" s="190"/>
      <c r="F15" s="176" t="s">
        <v>48</v>
      </c>
      <c r="G15" s="211" t="s">
        <v>91</v>
      </c>
      <c r="H15" s="211" t="s">
        <v>65</v>
      </c>
      <c r="I15" s="177" t="s">
        <v>143</v>
      </c>
      <c r="J15" s="177" t="s">
        <v>65</v>
      </c>
      <c r="K15" s="177" t="s">
        <v>152</v>
      </c>
      <c r="L15" s="212">
        <v>0</v>
      </c>
      <c r="M15" s="212">
        <v>-50000</v>
      </c>
      <c r="N15" s="179" t="s">
        <v>175</v>
      </c>
    </row>
    <row r="16" spans="1:14" ht="14.1" customHeight="1" x14ac:dyDescent="0.25">
      <c r="A16" s="197" t="s">
        <v>94</v>
      </c>
      <c r="B16" s="198" t="s">
        <v>94</v>
      </c>
      <c r="C16" s="199"/>
      <c r="D16" s="199" t="s">
        <v>64</v>
      </c>
      <c r="E16" s="199"/>
      <c r="F16" s="200" t="s">
        <v>48</v>
      </c>
      <c r="G16" s="202" t="s">
        <v>133</v>
      </c>
      <c r="H16" s="194" t="s">
        <v>65</v>
      </c>
      <c r="I16" s="194" t="s">
        <v>143</v>
      </c>
      <c r="J16" s="194">
        <v>0</v>
      </c>
      <c r="K16" s="194" t="s">
        <v>152</v>
      </c>
      <c r="L16" s="195">
        <v>0</v>
      </c>
      <c r="M16" s="195">
        <v>-29000</v>
      </c>
      <c r="N16" s="196" t="s">
        <v>176</v>
      </c>
    </row>
    <row r="17" spans="1:14" ht="14.1" customHeight="1" x14ac:dyDescent="0.25">
      <c r="A17" s="191" t="s">
        <v>94</v>
      </c>
      <c r="B17" s="192" t="s">
        <v>94</v>
      </c>
      <c r="C17" s="193"/>
      <c r="D17" s="193" t="s">
        <v>64</v>
      </c>
      <c r="E17" s="193"/>
      <c r="F17" s="180" t="s">
        <v>48</v>
      </c>
      <c r="G17" s="181" t="s">
        <v>138</v>
      </c>
      <c r="H17" s="181" t="s">
        <v>65</v>
      </c>
      <c r="I17" s="181" t="s">
        <v>143</v>
      </c>
      <c r="J17" s="181" t="s">
        <v>65</v>
      </c>
      <c r="K17" s="181" t="s">
        <v>152</v>
      </c>
      <c r="L17" s="182">
        <v>0</v>
      </c>
      <c r="M17" s="182">
        <v>11210</v>
      </c>
      <c r="N17" s="183" t="s">
        <v>178</v>
      </c>
    </row>
    <row r="18" spans="1:14" ht="14.1" customHeight="1" thickBot="1" x14ac:dyDescent="0.3">
      <c r="A18" s="191" t="s">
        <v>94</v>
      </c>
      <c r="B18" s="192" t="s">
        <v>94</v>
      </c>
      <c r="C18" s="193"/>
      <c r="D18" s="193" t="s">
        <v>64</v>
      </c>
      <c r="E18" s="193"/>
      <c r="F18" s="180" t="s">
        <v>48</v>
      </c>
      <c r="G18" s="202" t="s">
        <v>91</v>
      </c>
      <c r="H18" s="194" t="s">
        <v>65</v>
      </c>
      <c r="I18" s="181" t="s">
        <v>143</v>
      </c>
      <c r="J18" s="181" t="s">
        <v>65</v>
      </c>
      <c r="K18" s="181" t="s">
        <v>152</v>
      </c>
      <c r="L18" s="195">
        <v>0</v>
      </c>
      <c r="M18" s="195">
        <v>67790</v>
      </c>
      <c r="N18" s="183" t="s">
        <v>177</v>
      </c>
    </row>
    <row r="19" spans="1:14" s="107" customFormat="1" ht="14.1" customHeight="1" thickBot="1" x14ac:dyDescent="0.25">
      <c r="A19" s="250" t="s">
        <v>24</v>
      </c>
      <c r="B19" s="251"/>
      <c r="C19" s="251"/>
      <c r="D19" s="251"/>
      <c r="E19" s="251"/>
      <c r="F19" s="251"/>
      <c r="G19" s="251"/>
      <c r="H19" s="251"/>
      <c r="I19" s="251"/>
      <c r="J19" s="251"/>
      <c r="K19" s="252"/>
      <c r="L19" s="104">
        <f>SUM(L15:L16)</f>
        <v>0</v>
      </c>
      <c r="M19" s="104">
        <f>SUM(M15:M18)</f>
        <v>0</v>
      </c>
      <c r="N19" s="105"/>
    </row>
    <row r="20" spans="1:14" s="107" customFormat="1" ht="9.9499999999999993" customHeight="1" x14ac:dyDescent="0.2">
      <c r="A20" s="185"/>
      <c r="B20" s="185"/>
      <c r="C20" s="185"/>
      <c r="D20" s="185"/>
      <c r="E20" s="185"/>
      <c r="F20" s="185"/>
      <c r="G20" s="185"/>
      <c r="H20" s="185"/>
      <c r="I20" s="185"/>
      <c r="J20" s="185"/>
      <c r="K20" s="185"/>
      <c r="L20" s="186"/>
      <c r="M20" s="186"/>
      <c r="N20" s="187"/>
    </row>
    <row r="21" spans="1:14" s="107" customFormat="1" ht="9.9499999999999993" customHeight="1" x14ac:dyDescent="0.2">
      <c r="A21" s="185"/>
      <c r="B21" s="185"/>
      <c r="C21" s="185"/>
      <c r="D21" s="185"/>
      <c r="E21" s="185"/>
      <c r="F21" s="185"/>
      <c r="G21" s="185"/>
      <c r="H21" s="185"/>
      <c r="I21" s="185"/>
      <c r="J21" s="185"/>
      <c r="K21" s="185"/>
      <c r="L21" s="186"/>
      <c r="M21" s="186"/>
      <c r="N21" s="187"/>
    </row>
    <row r="22" spans="1:14" s="107" customFormat="1" ht="15.75" customHeight="1" thickBot="1" x14ac:dyDescent="0.25">
      <c r="A22" s="205" t="s">
        <v>234</v>
      </c>
      <c r="B22" s="206"/>
      <c r="C22" s="206"/>
      <c r="D22" s="206"/>
      <c r="E22" s="206"/>
      <c r="F22" s="206"/>
      <c r="G22" s="207"/>
      <c r="H22" s="207"/>
      <c r="I22" s="207"/>
      <c r="J22" s="207"/>
      <c r="K22" s="207"/>
      <c r="L22" s="208"/>
      <c r="M22" s="208"/>
      <c r="N22" s="209"/>
    </row>
    <row r="23" spans="1:14" s="107" customFormat="1" ht="15.75" customHeight="1" thickBot="1" x14ac:dyDescent="0.25">
      <c r="A23" s="76" t="s">
        <v>56</v>
      </c>
      <c r="B23" s="77" t="s">
        <v>57</v>
      </c>
      <c r="C23" s="77" t="s">
        <v>58</v>
      </c>
      <c r="D23" s="77" t="s">
        <v>59</v>
      </c>
      <c r="E23" s="77" t="s">
        <v>60</v>
      </c>
      <c r="F23" s="78" t="s">
        <v>35</v>
      </c>
      <c r="G23" s="79" t="s">
        <v>36</v>
      </c>
      <c r="H23" s="79" t="s">
        <v>61</v>
      </c>
      <c r="I23" s="79" t="s">
        <v>2</v>
      </c>
      <c r="J23" s="79" t="s">
        <v>62</v>
      </c>
      <c r="K23" s="79" t="s">
        <v>63</v>
      </c>
      <c r="L23" s="80" t="s">
        <v>37</v>
      </c>
      <c r="M23" s="80" t="s">
        <v>38</v>
      </c>
      <c r="N23" s="81" t="s">
        <v>39</v>
      </c>
    </row>
    <row r="24" spans="1:14" s="107" customFormat="1" ht="14.1" customHeight="1" x14ac:dyDescent="0.2">
      <c r="A24" s="191" t="s">
        <v>94</v>
      </c>
      <c r="B24" s="192" t="s">
        <v>94</v>
      </c>
      <c r="C24" s="193"/>
      <c r="D24" s="193">
        <v>231</v>
      </c>
      <c r="E24" s="190"/>
      <c r="F24" s="176" t="s">
        <v>40</v>
      </c>
      <c r="G24" s="211" t="s">
        <v>41</v>
      </c>
      <c r="H24" s="211" t="s">
        <v>65</v>
      </c>
      <c r="I24" s="177" t="s">
        <v>205</v>
      </c>
      <c r="J24" s="177" t="s">
        <v>65</v>
      </c>
      <c r="K24" s="177" t="s">
        <v>65</v>
      </c>
      <c r="L24" s="212">
        <v>39602</v>
      </c>
      <c r="M24" s="212">
        <v>0</v>
      </c>
      <c r="N24" s="179" t="s">
        <v>206</v>
      </c>
    </row>
    <row r="25" spans="1:14" s="107" customFormat="1" ht="14.1" customHeight="1" x14ac:dyDescent="0.2">
      <c r="A25" s="197" t="s">
        <v>94</v>
      </c>
      <c r="B25" s="198" t="s">
        <v>94</v>
      </c>
      <c r="C25" s="199"/>
      <c r="D25" s="199" t="s">
        <v>64</v>
      </c>
      <c r="E25" s="199"/>
      <c r="F25" s="200" t="s">
        <v>48</v>
      </c>
      <c r="G25" s="202" t="s">
        <v>190</v>
      </c>
      <c r="H25" s="194" t="s">
        <v>65</v>
      </c>
      <c r="I25" s="194" t="s">
        <v>205</v>
      </c>
      <c r="J25" s="194">
        <v>0</v>
      </c>
      <c r="K25" s="194" t="s">
        <v>205</v>
      </c>
      <c r="L25" s="195">
        <v>0</v>
      </c>
      <c r="M25" s="195">
        <v>1201</v>
      </c>
      <c r="N25" s="196" t="s">
        <v>207</v>
      </c>
    </row>
    <row r="26" spans="1:14" s="107" customFormat="1" ht="14.1" customHeight="1" x14ac:dyDescent="0.2">
      <c r="A26" s="197" t="s">
        <v>94</v>
      </c>
      <c r="B26" s="198" t="s">
        <v>94</v>
      </c>
      <c r="C26" s="199"/>
      <c r="D26" s="199" t="s">
        <v>64</v>
      </c>
      <c r="E26" s="199"/>
      <c r="F26" s="200" t="s">
        <v>48</v>
      </c>
      <c r="G26" s="202" t="s">
        <v>191</v>
      </c>
      <c r="H26" s="194" t="s">
        <v>65</v>
      </c>
      <c r="I26" s="194" t="s">
        <v>205</v>
      </c>
      <c r="J26" s="194" t="s">
        <v>65</v>
      </c>
      <c r="K26" s="194" t="s">
        <v>205</v>
      </c>
      <c r="L26" s="195">
        <v>0</v>
      </c>
      <c r="M26" s="195">
        <v>410</v>
      </c>
      <c r="N26" s="196" t="s">
        <v>208</v>
      </c>
    </row>
    <row r="27" spans="1:14" s="107" customFormat="1" ht="14.1" customHeight="1" x14ac:dyDescent="0.2">
      <c r="A27" s="191" t="s">
        <v>94</v>
      </c>
      <c r="B27" s="192" t="s">
        <v>94</v>
      </c>
      <c r="C27" s="193"/>
      <c r="D27" s="193" t="s">
        <v>64</v>
      </c>
      <c r="E27" s="193"/>
      <c r="F27" s="180" t="s">
        <v>48</v>
      </c>
      <c r="G27" s="181" t="s">
        <v>91</v>
      </c>
      <c r="H27" s="181" t="s">
        <v>65</v>
      </c>
      <c r="I27" s="181" t="s">
        <v>205</v>
      </c>
      <c r="J27" s="181" t="s">
        <v>65</v>
      </c>
      <c r="K27" s="181" t="s">
        <v>205</v>
      </c>
      <c r="L27" s="182">
        <v>0</v>
      </c>
      <c r="M27" s="182">
        <v>17000</v>
      </c>
      <c r="N27" s="183" t="s">
        <v>209</v>
      </c>
    </row>
    <row r="28" spans="1:14" s="107" customFormat="1" ht="14.1" customHeight="1" x14ac:dyDescent="0.2">
      <c r="A28" s="197" t="s">
        <v>94</v>
      </c>
      <c r="B28" s="198" t="s">
        <v>94</v>
      </c>
      <c r="C28" s="199"/>
      <c r="D28" s="199" t="s">
        <v>64</v>
      </c>
      <c r="E28" s="199"/>
      <c r="F28" s="200" t="s">
        <v>48</v>
      </c>
      <c r="G28" s="194" t="s">
        <v>55</v>
      </c>
      <c r="H28" s="194" t="s">
        <v>65</v>
      </c>
      <c r="I28" s="181" t="s">
        <v>205</v>
      </c>
      <c r="J28" s="181" t="s">
        <v>65</v>
      </c>
      <c r="K28" s="181" t="s">
        <v>205</v>
      </c>
      <c r="L28" s="195">
        <v>0</v>
      </c>
      <c r="M28" s="195">
        <v>10202</v>
      </c>
      <c r="N28" s="183" t="s">
        <v>210</v>
      </c>
    </row>
    <row r="29" spans="1:14" s="107" customFormat="1" ht="14.1" customHeight="1" x14ac:dyDescent="0.2">
      <c r="A29" s="197" t="s">
        <v>94</v>
      </c>
      <c r="B29" s="198" t="s">
        <v>94</v>
      </c>
      <c r="C29" s="199"/>
      <c r="D29" s="199" t="s">
        <v>64</v>
      </c>
      <c r="E29" s="199"/>
      <c r="F29" s="200" t="s">
        <v>48</v>
      </c>
      <c r="G29" s="194" t="s">
        <v>51</v>
      </c>
      <c r="H29" s="194" t="s">
        <v>65</v>
      </c>
      <c r="I29" s="181" t="s">
        <v>205</v>
      </c>
      <c r="J29" s="181" t="s">
        <v>65</v>
      </c>
      <c r="K29" s="181" t="s">
        <v>205</v>
      </c>
      <c r="L29" s="195">
        <v>0</v>
      </c>
      <c r="M29" s="195">
        <v>7000</v>
      </c>
      <c r="N29" s="183" t="s">
        <v>233</v>
      </c>
    </row>
    <row r="30" spans="1:14" s="107" customFormat="1" ht="14.1" customHeight="1" thickBot="1" x14ac:dyDescent="0.25">
      <c r="A30" s="191" t="s">
        <v>94</v>
      </c>
      <c r="B30" s="192" t="s">
        <v>94</v>
      </c>
      <c r="C30" s="193"/>
      <c r="D30" s="193" t="s">
        <v>64</v>
      </c>
      <c r="E30" s="193"/>
      <c r="F30" s="180" t="s">
        <v>48</v>
      </c>
      <c r="G30" s="202" t="s">
        <v>133</v>
      </c>
      <c r="H30" s="194" t="s">
        <v>65</v>
      </c>
      <c r="I30" s="181" t="s">
        <v>205</v>
      </c>
      <c r="J30" s="181" t="s">
        <v>65</v>
      </c>
      <c r="K30" s="181" t="s">
        <v>205</v>
      </c>
      <c r="L30" s="195">
        <v>0</v>
      </c>
      <c r="M30" s="195">
        <v>3789</v>
      </c>
      <c r="N30" s="183" t="s">
        <v>211</v>
      </c>
    </row>
    <row r="31" spans="1:14" s="107" customFormat="1" ht="14.1" customHeight="1" thickBot="1" x14ac:dyDescent="0.25">
      <c r="A31" s="250" t="s">
        <v>24</v>
      </c>
      <c r="B31" s="251"/>
      <c r="C31" s="251"/>
      <c r="D31" s="251"/>
      <c r="E31" s="251"/>
      <c r="F31" s="251"/>
      <c r="G31" s="251"/>
      <c r="H31" s="251"/>
      <c r="I31" s="251"/>
      <c r="J31" s="251"/>
      <c r="K31" s="252"/>
      <c r="L31" s="104">
        <f>SUM(L24:L25)</f>
        <v>39602</v>
      </c>
      <c r="M31" s="104">
        <f>SUM(M24:M30)</f>
        <v>39602</v>
      </c>
      <c r="N31" s="105"/>
    </row>
    <row r="32" spans="1:14" s="107" customFormat="1" ht="9.9499999999999993" customHeight="1" x14ac:dyDescent="0.2">
      <c r="A32" s="185"/>
      <c r="B32" s="185"/>
      <c r="C32" s="185"/>
      <c r="D32" s="185"/>
      <c r="E32" s="185"/>
      <c r="F32" s="185"/>
      <c r="G32" s="185"/>
      <c r="H32" s="185"/>
      <c r="I32" s="185"/>
      <c r="J32" s="185"/>
      <c r="K32" s="185"/>
      <c r="L32" s="186"/>
      <c r="M32" s="186"/>
      <c r="N32" s="187"/>
    </row>
    <row r="33" spans="1:14" s="107" customFormat="1" ht="9.9499999999999993" customHeight="1" x14ac:dyDescent="0.2">
      <c r="A33" s="185"/>
      <c r="B33" s="185"/>
      <c r="C33" s="185"/>
      <c r="D33" s="185"/>
      <c r="E33" s="185"/>
      <c r="F33" s="185"/>
      <c r="G33" s="185"/>
      <c r="H33" s="185"/>
      <c r="I33" s="185"/>
      <c r="J33" s="185"/>
      <c r="K33" s="185"/>
      <c r="L33" s="186"/>
      <c r="M33" s="186"/>
      <c r="N33" s="187"/>
    </row>
    <row r="34" spans="1:14" s="107" customFormat="1" ht="9.9499999999999993" customHeight="1" x14ac:dyDescent="0.2">
      <c r="A34" s="185"/>
      <c r="B34" s="185"/>
      <c r="C34" s="185"/>
      <c r="D34" s="185"/>
      <c r="E34" s="185"/>
      <c r="F34" s="185"/>
      <c r="G34" s="185"/>
      <c r="H34" s="185"/>
      <c r="I34" s="185"/>
      <c r="J34" s="185"/>
      <c r="K34" s="185"/>
      <c r="L34" s="186"/>
      <c r="M34" s="186"/>
      <c r="N34" s="187"/>
    </row>
    <row r="35" spans="1:14" s="107" customFormat="1" ht="9.9499999999999993" customHeight="1" x14ac:dyDescent="0.2">
      <c r="A35" s="185"/>
      <c r="B35" s="185"/>
      <c r="C35" s="185"/>
      <c r="D35" s="185"/>
      <c r="E35" s="185"/>
      <c r="F35" s="185"/>
      <c r="G35" s="185"/>
      <c r="H35" s="185"/>
      <c r="I35" s="185"/>
      <c r="J35" s="185"/>
      <c r="K35" s="185"/>
      <c r="L35" s="186"/>
      <c r="M35" s="186"/>
      <c r="N35" s="187"/>
    </row>
    <row r="36" spans="1:14" s="107" customFormat="1" ht="9.9499999999999993" customHeight="1" x14ac:dyDescent="0.2">
      <c r="A36" s="185"/>
      <c r="B36" s="185"/>
      <c r="C36" s="185"/>
      <c r="D36" s="185"/>
      <c r="E36" s="185"/>
      <c r="F36" s="185"/>
      <c r="G36" s="185"/>
      <c r="H36" s="185"/>
      <c r="I36" s="185"/>
      <c r="J36" s="185"/>
      <c r="K36" s="185"/>
      <c r="L36" s="186"/>
      <c r="M36" s="186"/>
      <c r="N36" s="187"/>
    </row>
    <row r="37" spans="1:14" s="107" customFormat="1" ht="9.9499999999999993" customHeight="1" x14ac:dyDescent="0.2">
      <c r="A37" s="185"/>
      <c r="B37" s="185"/>
      <c r="C37" s="185"/>
      <c r="D37" s="185"/>
      <c r="E37" s="185"/>
      <c r="F37" s="185"/>
      <c r="G37" s="185"/>
      <c r="H37" s="185"/>
      <c r="I37" s="185"/>
      <c r="J37" s="185"/>
      <c r="K37" s="185"/>
      <c r="L37" s="186"/>
      <c r="M37" s="186"/>
      <c r="N37" s="187"/>
    </row>
    <row r="38" spans="1:14" s="107" customFormat="1" ht="9.9499999999999993" customHeight="1" x14ac:dyDescent="0.2">
      <c r="A38" s="185"/>
      <c r="B38" s="185"/>
      <c r="C38" s="185"/>
      <c r="D38" s="185"/>
      <c r="E38" s="185"/>
      <c r="F38" s="185"/>
      <c r="G38" s="185"/>
      <c r="H38" s="185"/>
      <c r="I38" s="185"/>
      <c r="J38" s="185"/>
      <c r="K38" s="185"/>
      <c r="L38" s="186"/>
      <c r="M38" s="186"/>
      <c r="N38" s="187"/>
    </row>
    <row r="39" spans="1:14" s="107" customFormat="1" ht="9.9499999999999993" customHeight="1" x14ac:dyDescent="0.2">
      <c r="A39" s="185"/>
      <c r="B39" s="185"/>
      <c r="C39" s="185"/>
      <c r="D39" s="185"/>
      <c r="E39" s="185"/>
      <c r="F39" s="185"/>
      <c r="G39" s="185"/>
      <c r="H39" s="185"/>
      <c r="I39" s="185"/>
      <c r="J39" s="185"/>
      <c r="K39" s="185"/>
      <c r="L39" s="186"/>
      <c r="M39" s="186"/>
      <c r="N39" s="187"/>
    </row>
    <row r="40" spans="1:14" s="107" customFormat="1" ht="9.9499999999999993" customHeight="1" x14ac:dyDescent="0.2">
      <c r="A40" s="185"/>
      <c r="B40" s="185"/>
      <c r="C40" s="185"/>
      <c r="D40" s="185"/>
      <c r="E40" s="185"/>
      <c r="F40" s="185"/>
      <c r="G40" s="185"/>
      <c r="H40" s="185"/>
      <c r="I40" s="185"/>
      <c r="J40" s="185"/>
      <c r="K40" s="185"/>
      <c r="L40" s="186"/>
      <c r="M40" s="186"/>
      <c r="N40" s="187"/>
    </row>
    <row r="41" spans="1:14" s="107" customFormat="1" ht="9.9499999999999993" customHeight="1" x14ac:dyDescent="0.2">
      <c r="A41" s="185"/>
      <c r="B41" s="185"/>
      <c r="C41" s="185"/>
      <c r="D41" s="185"/>
      <c r="E41" s="185"/>
      <c r="F41" s="185"/>
      <c r="G41" s="185"/>
      <c r="H41" s="185"/>
      <c r="I41" s="185"/>
      <c r="J41" s="185"/>
      <c r="K41" s="185"/>
      <c r="L41" s="186"/>
      <c r="M41" s="186"/>
      <c r="N41" s="187"/>
    </row>
    <row r="42" spans="1:14" s="107" customFormat="1" ht="9.9499999999999993" customHeight="1" x14ac:dyDescent="0.2">
      <c r="A42" s="185"/>
      <c r="B42" s="185"/>
      <c r="C42" s="185"/>
      <c r="D42" s="185"/>
      <c r="E42" s="185"/>
      <c r="F42" s="185"/>
      <c r="G42" s="185"/>
      <c r="H42" s="185"/>
      <c r="I42" s="185"/>
      <c r="J42" s="185"/>
      <c r="K42" s="185"/>
      <c r="L42" s="186"/>
      <c r="M42" s="186"/>
      <c r="N42" s="187"/>
    </row>
    <row r="43" spans="1:14" s="107" customFormat="1" ht="9.9499999999999993" customHeight="1" x14ac:dyDescent="0.2">
      <c r="A43" s="185"/>
      <c r="B43" s="185"/>
      <c r="C43" s="185"/>
      <c r="D43" s="185"/>
      <c r="E43" s="185"/>
      <c r="F43" s="185"/>
      <c r="G43" s="185"/>
      <c r="H43" s="185"/>
      <c r="I43" s="185"/>
      <c r="J43" s="185"/>
      <c r="K43" s="185"/>
      <c r="L43" s="186"/>
      <c r="M43" s="186"/>
      <c r="N43" s="187"/>
    </row>
    <row r="44" spans="1:14" s="107" customFormat="1" ht="15.75" customHeight="1" thickBot="1" x14ac:dyDescent="0.25">
      <c r="A44" s="205" t="s">
        <v>193</v>
      </c>
      <c r="B44" s="206"/>
      <c r="C44" s="206"/>
      <c r="D44" s="206"/>
      <c r="E44" s="206"/>
      <c r="F44" s="206"/>
      <c r="G44" s="207"/>
      <c r="H44" s="207"/>
      <c r="I44" s="207"/>
      <c r="J44" s="207"/>
      <c r="K44" s="207"/>
      <c r="L44" s="208"/>
      <c r="M44" s="208"/>
      <c r="N44" s="209"/>
    </row>
    <row r="45" spans="1:14" s="107" customFormat="1" ht="15.75" customHeight="1" thickBot="1" x14ac:dyDescent="0.25">
      <c r="A45" s="76" t="s">
        <v>56</v>
      </c>
      <c r="B45" s="77" t="s">
        <v>57</v>
      </c>
      <c r="C45" s="77" t="s">
        <v>58</v>
      </c>
      <c r="D45" s="77" t="s">
        <v>59</v>
      </c>
      <c r="E45" s="77" t="s">
        <v>60</v>
      </c>
      <c r="F45" s="78" t="s">
        <v>35</v>
      </c>
      <c r="G45" s="79" t="s">
        <v>36</v>
      </c>
      <c r="H45" s="79" t="s">
        <v>61</v>
      </c>
      <c r="I45" s="79" t="s">
        <v>2</v>
      </c>
      <c r="J45" s="79" t="s">
        <v>62</v>
      </c>
      <c r="K45" s="79" t="s">
        <v>63</v>
      </c>
      <c r="L45" s="80" t="s">
        <v>37</v>
      </c>
      <c r="M45" s="80" t="s">
        <v>38</v>
      </c>
      <c r="N45" s="81" t="s">
        <v>39</v>
      </c>
    </row>
    <row r="46" spans="1:14" s="107" customFormat="1" ht="14.1" customHeight="1" x14ac:dyDescent="0.2">
      <c r="A46" s="191" t="s">
        <v>94</v>
      </c>
      <c r="B46" s="192" t="s">
        <v>94</v>
      </c>
      <c r="C46" s="193"/>
      <c r="D46" s="193">
        <v>231</v>
      </c>
      <c r="E46" s="190"/>
      <c r="F46" s="176" t="s">
        <v>40</v>
      </c>
      <c r="G46" s="211" t="s">
        <v>188</v>
      </c>
      <c r="H46" s="211" t="s">
        <v>65</v>
      </c>
      <c r="I46" s="177" t="s">
        <v>187</v>
      </c>
      <c r="J46" s="177" t="s">
        <v>65</v>
      </c>
      <c r="K46" s="177" t="s">
        <v>65</v>
      </c>
      <c r="L46" s="212">
        <v>105692</v>
      </c>
      <c r="M46" s="212">
        <v>0</v>
      </c>
      <c r="N46" s="179" t="s">
        <v>186</v>
      </c>
    </row>
    <row r="47" spans="1:14" s="107" customFormat="1" ht="14.1" customHeight="1" x14ac:dyDescent="0.2">
      <c r="A47" s="197" t="s">
        <v>94</v>
      </c>
      <c r="B47" s="198" t="s">
        <v>94</v>
      </c>
      <c r="C47" s="199"/>
      <c r="D47" s="199" t="s">
        <v>64</v>
      </c>
      <c r="E47" s="199"/>
      <c r="F47" s="200" t="s">
        <v>189</v>
      </c>
      <c r="G47" s="202" t="s">
        <v>190</v>
      </c>
      <c r="H47" s="194" t="s">
        <v>65</v>
      </c>
      <c r="I47" s="194" t="s">
        <v>187</v>
      </c>
      <c r="J47" s="194">
        <v>0</v>
      </c>
      <c r="K47" s="194" t="s">
        <v>65</v>
      </c>
      <c r="L47" s="195">
        <v>0</v>
      </c>
      <c r="M47" s="195">
        <v>1000</v>
      </c>
      <c r="N47" s="196" t="s">
        <v>194</v>
      </c>
    </row>
    <row r="48" spans="1:14" s="107" customFormat="1" ht="14.1" customHeight="1" x14ac:dyDescent="0.2">
      <c r="A48" s="197" t="s">
        <v>94</v>
      </c>
      <c r="B48" s="198" t="s">
        <v>94</v>
      </c>
      <c r="C48" s="199"/>
      <c r="D48" s="199" t="s">
        <v>64</v>
      </c>
      <c r="E48" s="199"/>
      <c r="F48" s="200" t="s">
        <v>189</v>
      </c>
      <c r="G48" s="202" t="s">
        <v>168</v>
      </c>
      <c r="H48" s="194" t="s">
        <v>65</v>
      </c>
      <c r="I48" s="194" t="s">
        <v>187</v>
      </c>
      <c r="J48" s="194" t="s">
        <v>65</v>
      </c>
      <c r="K48" s="194" t="s">
        <v>65</v>
      </c>
      <c r="L48" s="195">
        <v>0</v>
      </c>
      <c r="M48" s="195">
        <v>50000</v>
      </c>
      <c r="N48" s="196" t="s">
        <v>195</v>
      </c>
    </row>
    <row r="49" spans="1:14" s="107" customFormat="1" ht="14.1" customHeight="1" x14ac:dyDescent="0.2">
      <c r="A49" s="197" t="s">
        <v>94</v>
      </c>
      <c r="B49" s="198" t="s">
        <v>94</v>
      </c>
      <c r="C49" s="199"/>
      <c r="D49" s="199" t="s">
        <v>64</v>
      </c>
      <c r="E49" s="199"/>
      <c r="F49" s="200" t="s">
        <v>189</v>
      </c>
      <c r="G49" s="202" t="s">
        <v>191</v>
      </c>
      <c r="H49" s="194" t="s">
        <v>65</v>
      </c>
      <c r="I49" s="194" t="s">
        <v>187</v>
      </c>
      <c r="J49" s="194" t="s">
        <v>65</v>
      </c>
      <c r="K49" s="194" t="s">
        <v>65</v>
      </c>
      <c r="L49" s="195">
        <v>0</v>
      </c>
      <c r="M49" s="195">
        <v>300</v>
      </c>
      <c r="N49" s="196" t="s">
        <v>196</v>
      </c>
    </row>
    <row r="50" spans="1:14" s="107" customFormat="1" ht="14.1" customHeight="1" x14ac:dyDescent="0.2">
      <c r="A50" s="197" t="s">
        <v>94</v>
      </c>
      <c r="B50" s="198" t="s">
        <v>94</v>
      </c>
      <c r="C50" s="199"/>
      <c r="D50" s="199" t="s">
        <v>64</v>
      </c>
      <c r="E50" s="199"/>
      <c r="F50" s="200" t="s">
        <v>189</v>
      </c>
      <c r="G50" s="202" t="s">
        <v>49</v>
      </c>
      <c r="H50" s="194" t="s">
        <v>65</v>
      </c>
      <c r="I50" s="194" t="s">
        <v>187</v>
      </c>
      <c r="J50" s="194" t="s">
        <v>65</v>
      </c>
      <c r="K50" s="194" t="s">
        <v>65</v>
      </c>
      <c r="L50" s="195">
        <v>0</v>
      </c>
      <c r="M50" s="195">
        <v>20000</v>
      </c>
      <c r="N50" s="196" t="s">
        <v>197</v>
      </c>
    </row>
    <row r="51" spans="1:14" s="107" customFormat="1" ht="14.1" customHeight="1" x14ac:dyDescent="0.2">
      <c r="A51" s="197" t="s">
        <v>94</v>
      </c>
      <c r="B51" s="198" t="s">
        <v>94</v>
      </c>
      <c r="C51" s="199"/>
      <c r="D51" s="199" t="s">
        <v>64</v>
      </c>
      <c r="E51" s="199"/>
      <c r="F51" s="200" t="s">
        <v>189</v>
      </c>
      <c r="G51" s="202" t="s">
        <v>55</v>
      </c>
      <c r="H51" s="194" t="s">
        <v>65</v>
      </c>
      <c r="I51" s="194" t="s">
        <v>187</v>
      </c>
      <c r="J51" s="194" t="s">
        <v>65</v>
      </c>
      <c r="K51" s="194" t="s">
        <v>65</v>
      </c>
      <c r="L51" s="195">
        <v>0</v>
      </c>
      <c r="M51" s="195">
        <v>1000</v>
      </c>
      <c r="N51" s="196" t="s">
        <v>198</v>
      </c>
    </row>
    <row r="52" spans="1:14" s="107" customFormat="1" ht="14.1" customHeight="1" x14ac:dyDescent="0.2">
      <c r="A52" s="197" t="s">
        <v>94</v>
      </c>
      <c r="B52" s="198" t="s">
        <v>94</v>
      </c>
      <c r="C52" s="199"/>
      <c r="D52" s="199" t="s">
        <v>64</v>
      </c>
      <c r="E52" s="199"/>
      <c r="F52" s="200" t="s">
        <v>189</v>
      </c>
      <c r="G52" s="202" t="s">
        <v>50</v>
      </c>
      <c r="H52" s="194" t="s">
        <v>65</v>
      </c>
      <c r="I52" s="194" t="s">
        <v>187</v>
      </c>
      <c r="J52" s="194" t="s">
        <v>65</v>
      </c>
      <c r="K52" s="194" t="s">
        <v>65</v>
      </c>
      <c r="L52" s="195">
        <v>0</v>
      </c>
      <c r="M52" s="195">
        <v>8000</v>
      </c>
      <c r="N52" s="196" t="s">
        <v>199</v>
      </c>
    </row>
    <row r="53" spans="1:14" s="107" customFormat="1" ht="14.1" customHeight="1" x14ac:dyDescent="0.2">
      <c r="A53" s="197" t="s">
        <v>94</v>
      </c>
      <c r="B53" s="198" t="s">
        <v>94</v>
      </c>
      <c r="C53" s="199"/>
      <c r="D53" s="199" t="s">
        <v>64</v>
      </c>
      <c r="E53" s="199"/>
      <c r="F53" s="200" t="s">
        <v>189</v>
      </c>
      <c r="G53" s="202" t="s">
        <v>192</v>
      </c>
      <c r="H53" s="194" t="s">
        <v>65</v>
      </c>
      <c r="I53" s="194" t="s">
        <v>187</v>
      </c>
      <c r="J53" s="194" t="s">
        <v>65</v>
      </c>
      <c r="K53" s="194" t="s">
        <v>65</v>
      </c>
      <c r="L53" s="195">
        <v>0</v>
      </c>
      <c r="M53" s="195">
        <v>5000</v>
      </c>
      <c r="N53" s="196" t="s">
        <v>200</v>
      </c>
    </row>
    <row r="54" spans="1:14" s="107" customFormat="1" ht="14.1" customHeight="1" x14ac:dyDescent="0.2">
      <c r="A54" s="197" t="s">
        <v>94</v>
      </c>
      <c r="B54" s="198" t="s">
        <v>94</v>
      </c>
      <c r="C54" s="199"/>
      <c r="D54" s="199" t="s">
        <v>64</v>
      </c>
      <c r="E54" s="199"/>
      <c r="F54" s="200" t="s">
        <v>189</v>
      </c>
      <c r="G54" s="202" t="s">
        <v>51</v>
      </c>
      <c r="H54" s="194" t="s">
        <v>65</v>
      </c>
      <c r="I54" s="194" t="s">
        <v>187</v>
      </c>
      <c r="J54" s="194" t="s">
        <v>65</v>
      </c>
      <c r="K54" s="194" t="s">
        <v>65</v>
      </c>
      <c r="L54" s="195">
        <v>0</v>
      </c>
      <c r="M54" s="195">
        <v>5784</v>
      </c>
      <c r="N54" s="196" t="s">
        <v>201</v>
      </c>
    </row>
    <row r="55" spans="1:14" s="107" customFormat="1" ht="14.1" customHeight="1" x14ac:dyDescent="0.2">
      <c r="A55" s="191" t="s">
        <v>94</v>
      </c>
      <c r="B55" s="192" t="s">
        <v>94</v>
      </c>
      <c r="C55" s="193"/>
      <c r="D55" s="193" t="s">
        <v>64</v>
      </c>
      <c r="E55" s="193"/>
      <c r="F55" s="200" t="s">
        <v>189</v>
      </c>
      <c r="G55" s="181" t="s">
        <v>53</v>
      </c>
      <c r="H55" s="181" t="s">
        <v>65</v>
      </c>
      <c r="I55" s="181" t="s">
        <v>187</v>
      </c>
      <c r="J55" s="181" t="s">
        <v>65</v>
      </c>
      <c r="K55" s="181" t="s">
        <v>65</v>
      </c>
      <c r="L55" s="182">
        <v>0</v>
      </c>
      <c r="M55" s="182">
        <v>10000</v>
      </c>
      <c r="N55" s="196" t="s">
        <v>202</v>
      </c>
    </row>
    <row r="56" spans="1:14" s="107" customFormat="1" ht="14.1" customHeight="1" thickBot="1" x14ac:dyDescent="0.25">
      <c r="A56" s="191" t="s">
        <v>94</v>
      </c>
      <c r="B56" s="192" t="s">
        <v>94</v>
      </c>
      <c r="C56" s="193"/>
      <c r="D56" s="193" t="s">
        <v>64</v>
      </c>
      <c r="E56" s="193"/>
      <c r="F56" s="200" t="s">
        <v>189</v>
      </c>
      <c r="G56" s="202" t="s">
        <v>52</v>
      </c>
      <c r="H56" s="194" t="s">
        <v>65</v>
      </c>
      <c r="I56" s="181" t="s">
        <v>187</v>
      </c>
      <c r="J56" s="181" t="s">
        <v>65</v>
      </c>
      <c r="K56" s="181" t="s">
        <v>65</v>
      </c>
      <c r="L56" s="195">
        <v>0</v>
      </c>
      <c r="M56" s="195">
        <v>4608</v>
      </c>
      <c r="N56" s="196" t="s">
        <v>203</v>
      </c>
    </row>
    <row r="57" spans="1:14" s="107" customFormat="1" ht="14.1" customHeight="1" thickBot="1" x14ac:dyDescent="0.25">
      <c r="A57" s="250" t="s">
        <v>65</v>
      </c>
      <c r="B57" s="251"/>
      <c r="C57" s="251"/>
      <c r="D57" s="251"/>
      <c r="E57" s="251"/>
      <c r="F57" s="251"/>
      <c r="G57" s="251"/>
      <c r="H57" s="251"/>
      <c r="I57" s="251"/>
      <c r="J57" s="251"/>
      <c r="K57" s="252"/>
      <c r="L57" s="104">
        <f>SUM(L46:L47)</f>
        <v>105692</v>
      </c>
      <c r="M57" s="104">
        <f>SUM(M46:M56)</f>
        <v>105692</v>
      </c>
      <c r="N57" s="105"/>
    </row>
    <row r="58" spans="1:14" s="107" customFormat="1" ht="9.9499999999999993" customHeight="1" x14ac:dyDescent="0.2">
      <c r="A58" s="185"/>
      <c r="B58" s="185"/>
      <c r="C58" s="185"/>
      <c r="D58" s="185"/>
      <c r="E58" s="185"/>
      <c r="F58" s="185"/>
      <c r="G58" s="185"/>
      <c r="H58" s="185"/>
      <c r="I58" s="185"/>
      <c r="J58" s="185"/>
      <c r="K58" s="185"/>
      <c r="L58" s="186"/>
      <c r="M58" s="186"/>
      <c r="N58" s="187"/>
    </row>
    <row r="59" spans="1:14" s="107" customFormat="1" ht="9.9499999999999993" customHeight="1" x14ac:dyDescent="0.2">
      <c r="A59" s="185"/>
      <c r="B59" s="185"/>
      <c r="C59" s="185"/>
      <c r="D59" s="185"/>
      <c r="E59" s="185"/>
      <c r="F59" s="185"/>
      <c r="G59" s="185"/>
      <c r="H59" s="185"/>
      <c r="I59" s="185"/>
      <c r="J59" s="185"/>
      <c r="K59" s="185"/>
      <c r="L59" s="186"/>
      <c r="M59" s="186"/>
      <c r="N59" s="187"/>
    </row>
    <row r="60" spans="1:14" s="107" customFormat="1" ht="9.9499999999999993" customHeight="1" x14ac:dyDescent="0.2">
      <c r="A60" s="185"/>
      <c r="B60" s="185"/>
      <c r="C60" s="185"/>
      <c r="D60" s="185"/>
      <c r="E60" s="185"/>
      <c r="F60" s="185"/>
      <c r="G60" s="185"/>
      <c r="H60" s="185"/>
      <c r="I60" s="185"/>
      <c r="J60" s="185"/>
      <c r="K60" s="185"/>
      <c r="L60" s="186"/>
      <c r="M60" s="186"/>
      <c r="N60" s="187"/>
    </row>
    <row r="61" spans="1:14" s="107" customFormat="1" ht="9.9499999999999993" customHeight="1" x14ac:dyDescent="0.2">
      <c r="A61" s="185"/>
      <c r="B61" s="185"/>
      <c r="C61" s="185"/>
      <c r="D61" s="185"/>
      <c r="E61" s="185"/>
      <c r="F61" s="185"/>
      <c r="G61" s="185"/>
      <c r="H61" s="185"/>
      <c r="I61" s="185"/>
      <c r="J61" s="185"/>
      <c r="K61" s="185"/>
      <c r="L61" s="186"/>
      <c r="M61" s="186"/>
      <c r="N61" s="187"/>
    </row>
    <row r="62" spans="1:14" s="107" customFormat="1" ht="9.9499999999999993" customHeight="1" x14ac:dyDescent="0.2">
      <c r="A62" s="185"/>
      <c r="B62" s="185"/>
      <c r="C62" s="185"/>
      <c r="D62" s="185"/>
      <c r="E62" s="185"/>
      <c r="F62" s="185"/>
      <c r="G62" s="185"/>
      <c r="H62" s="185"/>
      <c r="I62" s="185"/>
      <c r="J62" s="185"/>
      <c r="K62" s="185"/>
      <c r="L62" s="186"/>
      <c r="M62" s="186"/>
      <c r="N62" s="187"/>
    </row>
    <row r="63" spans="1:14" s="184" customFormat="1" ht="21" customHeight="1" thickBot="1" x14ac:dyDescent="0.4">
      <c r="A63" s="230" t="s">
        <v>171</v>
      </c>
      <c r="B63" s="230"/>
      <c r="C63" s="230"/>
      <c r="D63" s="230"/>
      <c r="E63" s="230"/>
      <c r="F63" s="230"/>
      <c r="G63" s="230"/>
      <c r="H63" s="230"/>
      <c r="I63" s="230"/>
      <c r="J63" s="230"/>
      <c r="K63" s="230"/>
      <c r="L63" s="231"/>
      <c r="M63" s="231"/>
      <c r="N63" s="232"/>
    </row>
    <row r="64" spans="1:14" s="83" customFormat="1" ht="14.1" customHeight="1" thickBot="1" x14ac:dyDescent="0.3">
      <c r="A64" s="76" t="s">
        <v>56</v>
      </c>
      <c r="B64" s="77" t="s">
        <v>57</v>
      </c>
      <c r="C64" s="77" t="s">
        <v>58</v>
      </c>
      <c r="D64" s="77" t="s">
        <v>59</v>
      </c>
      <c r="E64" s="77" t="s">
        <v>60</v>
      </c>
      <c r="F64" s="78" t="s">
        <v>35</v>
      </c>
      <c r="G64" s="79" t="s">
        <v>36</v>
      </c>
      <c r="H64" s="79" t="s">
        <v>61</v>
      </c>
      <c r="I64" s="79" t="s">
        <v>2</v>
      </c>
      <c r="J64" s="79" t="s">
        <v>62</v>
      </c>
      <c r="K64" s="79" t="s">
        <v>63</v>
      </c>
      <c r="L64" s="80" t="s">
        <v>37</v>
      </c>
      <c r="M64" s="80" t="s">
        <v>38</v>
      </c>
      <c r="N64" s="203" t="s">
        <v>159</v>
      </c>
    </row>
    <row r="65" spans="1:14" ht="14.1" customHeight="1" x14ac:dyDescent="0.25">
      <c r="A65" s="242" t="s">
        <v>94</v>
      </c>
      <c r="B65" s="243" t="s">
        <v>94</v>
      </c>
      <c r="C65" s="172"/>
      <c r="D65" s="172" t="s">
        <v>64</v>
      </c>
      <c r="E65" s="172"/>
      <c r="F65" s="244" t="s">
        <v>70</v>
      </c>
      <c r="G65" s="173" t="s">
        <v>54</v>
      </c>
      <c r="H65" s="173" t="s">
        <v>65</v>
      </c>
      <c r="I65" s="173" t="s">
        <v>65</v>
      </c>
      <c r="J65" s="173" t="s">
        <v>65</v>
      </c>
      <c r="K65" s="173" t="s">
        <v>65</v>
      </c>
      <c r="L65" s="174">
        <v>0</v>
      </c>
      <c r="M65" s="212">
        <v>-79182</v>
      </c>
      <c r="N65" s="245" t="s">
        <v>67</v>
      </c>
    </row>
    <row r="66" spans="1:14" ht="14.1" customHeight="1" x14ac:dyDescent="0.25">
      <c r="A66" s="111" t="s">
        <v>94</v>
      </c>
      <c r="B66" s="109" t="s">
        <v>94</v>
      </c>
      <c r="C66" s="69"/>
      <c r="D66" s="69" t="s">
        <v>64</v>
      </c>
      <c r="E66" s="69"/>
      <c r="F66" s="180" t="s">
        <v>48</v>
      </c>
      <c r="G66" s="181" t="s">
        <v>138</v>
      </c>
      <c r="H66" s="181" t="s">
        <v>65</v>
      </c>
      <c r="I66" s="102" t="s">
        <v>65</v>
      </c>
      <c r="J66" s="102" t="s">
        <v>158</v>
      </c>
      <c r="K66" s="102" t="s">
        <v>152</v>
      </c>
      <c r="L66" s="103">
        <v>0</v>
      </c>
      <c r="M66" s="182">
        <v>11271.73</v>
      </c>
      <c r="N66" s="183" t="s">
        <v>178</v>
      </c>
    </row>
    <row r="67" spans="1:14" ht="14.1" customHeight="1" thickBot="1" x14ac:dyDescent="0.3">
      <c r="A67" s="110" t="s">
        <v>94</v>
      </c>
      <c r="B67" s="108" t="s">
        <v>94</v>
      </c>
      <c r="C67" s="68"/>
      <c r="D67" s="172" t="s">
        <v>64</v>
      </c>
      <c r="E67" s="68"/>
      <c r="F67" s="176" t="s">
        <v>48</v>
      </c>
      <c r="G67" s="246" t="s">
        <v>91</v>
      </c>
      <c r="H67" s="211" t="s">
        <v>65</v>
      </c>
      <c r="I67" s="100" t="s">
        <v>65</v>
      </c>
      <c r="J67" s="100" t="s">
        <v>158</v>
      </c>
      <c r="K67" s="100" t="s">
        <v>152</v>
      </c>
      <c r="L67" s="101">
        <v>0</v>
      </c>
      <c r="M67" s="178">
        <v>67910.27</v>
      </c>
      <c r="N67" s="179" t="s">
        <v>177</v>
      </c>
    </row>
    <row r="68" spans="1:14" s="107" customFormat="1" ht="12.95" customHeight="1" thickBot="1" x14ac:dyDescent="0.25">
      <c r="A68" s="253" t="s">
        <v>24</v>
      </c>
      <c r="B68" s="254"/>
      <c r="C68" s="254"/>
      <c r="D68" s="254"/>
      <c r="E68" s="254"/>
      <c r="F68" s="254"/>
      <c r="G68" s="254"/>
      <c r="H68" s="254"/>
      <c r="I68" s="254"/>
      <c r="J68" s="254"/>
      <c r="K68" s="254"/>
      <c r="L68" s="104">
        <f>SUM(L65:L67)</f>
        <v>0</v>
      </c>
      <c r="M68" s="104">
        <f>SUM(M65:M67)</f>
        <v>0</v>
      </c>
      <c r="N68" s="105"/>
    </row>
    <row r="69" spans="1:14" s="241" customFormat="1" ht="15.75" customHeight="1" x14ac:dyDescent="0.2">
      <c r="A69" s="236" t="s">
        <v>179</v>
      </c>
      <c r="B69" s="237"/>
      <c r="C69" s="237"/>
      <c r="D69" s="237"/>
      <c r="E69" s="237"/>
      <c r="F69" s="237"/>
      <c r="G69" s="238"/>
      <c r="H69" s="238"/>
      <c r="I69" s="238"/>
      <c r="J69" s="238"/>
      <c r="K69" s="238"/>
      <c r="L69" s="239"/>
      <c r="M69" s="239"/>
      <c r="N69" s="240"/>
    </row>
    <row r="70" spans="1:14" s="107" customFormat="1" ht="14.1" customHeight="1" x14ac:dyDescent="0.2">
      <c r="A70" s="185"/>
      <c r="B70" s="185"/>
      <c r="C70" s="185"/>
      <c r="D70" s="185"/>
      <c r="E70" s="185"/>
      <c r="F70" s="185"/>
      <c r="G70" s="185"/>
      <c r="H70" s="185"/>
      <c r="I70" s="185"/>
      <c r="J70" s="185"/>
      <c r="K70" s="185"/>
      <c r="L70" s="186"/>
      <c r="M70" s="186"/>
      <c r="N70" s="187"/>
    </row>
    <row r="71" spans="1:14" s="107" customFormat="1" ht="14.1" customHeight="1" x14ac:dyDescent="0.2">
      <c r="A71" s="185"/>
      <c r="B71" s="185"/>
      <c r="C71" s="185"/>
      <c r="D71" s="185"/>
      <c r="E71" s="185"/>
      <c r="F71" s="185"/>
      <c r="G71" s="185"/>
      <c r="H71" s="185"/>
      <c r="I71" s="185"/>
      <c r="J71" s="185"/>
      <c r="K71" s="185"/>
      <c r="L71" s="186"/>
      <c r="M71" s="186"/>
      <c r="N71" s="187"/>
    </row>
    <row r="72" spans="1:14" s="107" customFormat="1" ht="14.1" customHeight="1" x14ac:dyDescent="0.2">
      <c r="A72" s="185"/>
      <c r="B72" s="185"/>
      <c r="C72" s="185"/>
      <c r="D72" s="185"/>
      <c r="E72" s="185"/>
      <c r="F72" s="185"/>
      <c r="G72" s="185"/>
      <c r="H72" s="185"/>
      <c r="I72" s="185"/>
      <c r="J72" s="185"/>
      <c r="K72" s="185"/>
      <c r="L72" s="186"/>
      <c r="M72" s="186"/>
      <c r="N72" s="187"/>
    </row>
    <row r="73" spans="1:14" s="107" customFormat="1" ht="14.1" customHeight="1" x14ac:dyDescent="0.2">
      <c r="A73" s="185"/>
      <c r="B73" s="185"/>
      <c r="C73" s="185"/>
      <c r="D73" s="185"/>
      <c r="E73" s="185"/>
      <c r="F73" s="185"/>
      <c r="G73" s="185"/>
      <c r="H73" s="185"/>
      <c r="I73" s="185"/>
      <c r="J73" s="185"/>
      <c r="K73" s="185"/>
      <c r="L73" s="186"/>
      <c r="M73" s="186"/>
      <c r="N73" s="187"/>
    </row>
    <row r="74" spans="1:14" s="107" customFormat="1" ht="14.1" customHeight="1" x14ac:dyDescent="0.2">
      <c r="A74" s="185"/>
      <c r="B74" s="185"/>
      <c r="C74" s="185"/>
      <c r="D74" s="185"/>
      <c r="E74" s="185"/>
      <c r="F74" s="185"/>
      <c r="G74" s="185"/>
      <c r="H74" s="185"/>
      <c r="I74" s="185"/>
      <c r="J74" s="185"/>
      <c r="K74" s="185"/>
      <c r="L74" s="186"/>
      <c r="M74" s="186"/>
      <c r="N74" s="187"/>
    </row>
    <row r="75" spans="1:14" s="107" customFormat="1" ht="14.1" customHeight="1" x14ac:dyDescent="0.2">
      <c r="A75" s="185"/>
      <c r="B75" s="185"/>
      <c r="C75" s="185"/>
      <c r="D75" s="185"/>
      <c r="E75" s="185"/>
      <c r="F75" s="185"/>
      <c r="G75" s="185"/>
      <c r="H75" s="185"/>
      <c r="I75" s="185"/>
      <c r="J75" s="185"/>
      <c r="K75" s="185"/>
      <c r="L75" s="186"/>
      <c r="M75" s="186"/>
      <c r="N75" s="187"/>
    </row>
    <row r="76" spans="1:14" s="107" customFormat="1" ht="14.1" customHeight="1" x14ac:dyDescent="0.2">
      <c r="A76" s="185"/>
      <c r="B76" s="185"/>
      <c r="C76" s="185"/>
      <c r="D76" s="185"/>
      <c r="E76" s="185"/>
      <c r="F76" s="185"/>
      <c r="G76" s="185"/>
      <c r="H76" s="185"/>
      <c r="I76" s="185"/>
      <c r="J76" s="185"/>
      <c r="K76" s="185"/>
      <c r="L76" s="186"/>
      <c r="M76" s="186"/>
      <c r="N76" s="187"/>
    </row>
    <row r="77" spans="1:14" s="107" customFormat="1" ht="14.1" customHeight="1" x14ac:dyDescent="0.2">
      <c r="A77" s="185"/>
      <c r="B77" s="185"/>
      <c r="C77" s="185"/>
      <c r="D77" s="185"/>
      <c r="E77" s="185"/>
      <c r="F77" s="185"/>
      <c r="G77" s="185"/>
      <c r="H77" s="185"/>
      <c r="I77" s="185"/>
      <c r="J77" s="185"/>
      <c r="K77" s="185"/>
      <c r="L77" s="186"/>
      <c r="M77" s="186"/>
      <c r="N77" s="187"/>
    </row>
    <row r="78" spans="1:14" s="107" customFormat="1" ht="14.1" customHeight="1" x14ac:dyDescent="0.2">
      <c r="A78" s="185"/>
      <c r="B78" s="185"/>
      <c r="C78" s="185"/>
      <c r="D78" s="185"/>
      <c r="E78" s="185"/>
      <c r="F78" s="185"/>
      <c r="G78" s="185"/>
      <c r="H78" s="185"/>
      <c r="I78" s="185"/>
      <c r="J78" s="185"/>
      <c r="K78" s="185"/>
      <c r="L78" s="186"/>
      <c r="M78" s="186"/>
      <c r="N78" s="187"/>
    </row>
    <row r="79" spans="1:14" s="107" customFormat="1" ht="14.1" customHeight="1" x14ac:dyDescent="0.2">
      <c r="A79" s="185"/>
      <c r="B79" s="185"/>
      <c r="C79" s="185"/>
      <c r="D79" s="185"/>
      <c r="E79" s="185"/>
      <c r="F79" s="185"/>
      <c r="G79" s="185"/>
      <c r="H79" s="185"/>
      <c r="I79" s="185"/>
      <c r="J79" s="185"/>
      <c r="K79" s="185"/>
      <c r="L79" s="186"/>
      <c r="M79" s="186"/>
      <c r="N79" s="187"/>
    </row>
    <row r="80" spans="1:14" s="107" customFormat="1" ht="14.1" customHeight="1" x14ac:dyDescent="0.2">
      <c r="A80" s="185"/>
      <c r="B80" s="185"/>
      <c r="C80" s="185"/>
      <c r="D80" s="185"/>
      <c r="E80" s="185"/>
      <c r="F80" s="185"/>
      <c r="G80" s="185"/>
      <c r="H80" s="185"/>
      <c r="I80" s="185"/>
      <c r="J80" s="185"/>
      <c r="K80" s="185"/>
      <c r="L80" s="186"/>
      <c r="M80" s="186"/>
      <c r="N80" s="187"/>
    </row>
    <row r="81" spans="1:14" s="107" customFormat="1" ht="14.1" customHeight="1" x14ac:dyDescent="0.2">
      <c r="A81" s="185"/>
      <c r="B81" s="185"/>
      <c r="C81" s="185"/>
      <c r="D81" s="185"/>
      <c r="E81" s="185"/>
      <c r="F81" s="185"/>
      <c r="G81" s="185"/>
      <c r="H81" s="185"/>
      <c r="I81" s="185"/>
      <c r="J81" s="185"/>
      <c r="K81" s="185"/>
      <c r="L81" s="186"/>
      <c r="M81" s="186"/>
      <c r="N81" s="187"/>
    </row>
    <row r="82" spans="1:14" ht="21.75" thickBot="1" x14ac:dyDescent="0.3">
      <c r="A82" s="59" t="s">
        <v>131</v>
      </c>
      <c r="B82" s="60"/>
      <c r="C82" s="60"/>
      <c r="D82" s="60"/>
    </row>
    <row r="83" spans="1:14" s="83" customFormat="1" ht="14.1" customHeight="1" thickBot="1" x14ac:dyDescent="0.3">
      <c r="A83" s="76" t="s">
        <v>56</v>
      </c>
      <c r="B83" s="77" t="s">
        <v>57</v>
      </c>
      <c r="C83" s="77" t="s">
        <v>58</v>
      </c>
      <c r="D83" s="77" t="s">
        <v>59</v>
      </c>
      <c r="E83" s="77" t="s">
        <v>60</v>
      </c>
      <c r="F83" s="78" t="s">
        <v>35</v>
      </c>
      <c r="G83" s="79" t="s">
        <v>36</v>
      </c>
      <c r="H83" s="79" t="s">
        <v>61</v>
      </c>
      <c r="I83" s="79" t="s">
        <v>2</v>
      </c>
      <c r="J83" s="79" t="s">
        <v>62</v>
      </c>
      <c r="K83" s="79" t="s">
        <v>63</v>
      </c>
      <c r="L83" s="80" t="s">
        <v>37</v>
      </c>
      <c r="M83" s="80" t="s">
        <v>38</v>
      </c>
      <c r="N83" s="203" t="s">
        <v>39</v>
      </c>
    </row>
    <row r="84" spans="1:14" ht="14.1" customHeight="1" x14ac:dyDescent="0.25">
      <c r="A84" s="188" t="s">
        <v>94</v>
      </c>
      <c r="B84" s="189" t="s">
        <v>94</v>
      </c>
      <c r="C84" s="221"/>
      <c r="D84" s="221" t="s">
        <v>64</v>
      </c>
      <c r="E84" s="190"/>
      <c r="F84" s="176" t="s">
        <v>70</v>
      </c>
      <c r="G84" s="177" t="s">
        <v>54</v>
      </c>
      <c r="H84" s="177" t="s">
        <v>65</v>
      </c>
      <c r="I84" s="177" t="s">
        <v>65</v>
      </c>
      <c r="J84" s="177" t="s">
        <v>65</v>
      </c>
      <c r="K84" s="177" t="s">
        <v>65</v>
      </c>
      <c r="L84" s="178">
        <v>0</v>
      </c>
      <c r="M84" s="178">
        <v>-1049500</v>
      </c>
      <c r="N84" s="222" t="s">
        <v>67</v>
      </c>
    </row>
    <row r="85" spans="1:14" ht="14.1" customHeight="1" x14ac:dyDescent="0.25">
      <c r="A85" s="191" t="s">
        <v>94</v>
      </c>
      <c r="B85" s="192" t="s">
        <v>94</v>
      </c>
      <c r="C85" s="199"/>
      <c r="D85" s="199" t="s">
        <v>64</v>
      </c>
      <c r="E85" s="193"/>
      <c r="F85" s="180" t="s">
        <v>70</v>
      </c>
      <c r="G85" s="181" t="s">
        <v>68</v>
      </c>
      <c r="H85" s="181" t="s">
        <v>65</v>
      </c>
      <c r="I85" s="181" t="s">
        <v>65</v>
      </c>
      <c r="J85" s="181" t="s">
        <v>65</v>
      </c>
      <c r="K85" s="181" t="s">
        <v>65</v>
      </c>
      <c r="L85" s="182">
        <v>0</v>
      </c>
      <c r="M85" s="182">
        <v>-545000</v>
      </c>
      <c r="N85" s="183" t="s">
        <v>69</v>
      </c>
    </row>
    <row r="86" spans="1:14" ht="14.1" customHeight="1" x14ac:dyDescent="0.25">
      <c r="A86" s="191" t="s">
        <v>94</v>
      </c>
      <c r="B86" s="192" t="s">
        <v>94</v>
      </c>
      <c r="C86" s="199"/>
      <c r="D86" s="193" t="s">
        <v>64</v>
      </c>
      <c r="E86" s="193"/>
      <c r="F86" s="180" t="s">
        <v>139</v>
      </c>
      <c r="G86" s="181" t="s">
        <v>55</v>
      </c>
      <c r="H86" s="181" t="s">
        <v>65</v>
      </c>
      <c r="I86" s="181" t="s">
        <v>65</v>
      </c>
      <c r="J86" s="181" t="s">
        <v>65</v>
      </c>
      <c r="K86" s="181" t="s">
        <v>65</v>
      </c>
      <c r="L86" s="182">
        <v>0</v>
      </c>
      <c r="M86" s="182">
        <v>1000</v>
      </c>
      <c r="N86" s="183" t="s">
        <v>165</v>
      </c>
    </row>
    <row r="87" spans="1:14" ht="14.1" customHeight="1" x14ac:dyDescent="0.25">
      <c r="A87" s="191" t="s">
        <v>94</v>
      </c>
      <c r="B87" s="192" t="s">
        <v>94</v>
      </c>
      <c r="C87" s="199"/>
      <c r="D87" s="199" t="s">
        <v>64</v>
      </c>
      <c r="E87" s="193"/>
      <c r="F87" s="180" t="s">
        <v>139</v>
      </c>
      <c r="G87" s="181" t="s">
        <v>136</v>
      </c>
      <c r="H87" s="181" t="s">
        <v>65</v>
      </c>
      <c r="I87" s="181" t="s">
        <v>65</v>
      </c>
      <c r="J87" s="181" t="s">
        <v>65</v>
      </c>
      <c r="K87" s="181" t="s">
        <v>65</v>
      </c>
      <c r="L87" s="182">
        <v>0</v>
      </c>
      <c r="M87" s="182">
        <v>2000</v>
      </c>
      <c r="N87" s="183" t="s">
        <v>232</v>
      </c>
    </row>
    <row r="88" spans="1:14" ht="14.1" customHeight="1" x14ac:dyDescent="0.25">
      <c r="A88" s="191" t="s">
        <v>94</v>
      </c>
      <c r="B88" s="192" t="s">
        <v>94</v>
      </c>
      <c r="C88" s="199"/>
      <c r="D88" s="199" t="s">
        <v>64</v>
      </c>
      <c r="E88" s="193"/>
      <c r="F88" s="180" t="s">
        <v>137</v>
      </c>
      <c r="G88" s="181" t="s">
        <v>212</v>
      </c>
      <c r="H88" s="181" t="s">
        <v>65</v>
      </c>
      <c r="I88" s="181" t="s">
        <v>65</v>
      </c>
      <c r="J88" s="181" t="s">
        <v>65</v>
      </c>
      <c r="K88" s="181" t="s">
        <v>65</v>
      </c>
      <c r="L88" s="182">
        <v>0</v>
      </c>
      <c r="M88" s="182">
        <v>3000</v>
      </c>
      <c r="N88" s="183" t="s">
        <v>213</v>
      </c>
    </row>
    <row r="89" spans="1:14" ht="14.1" customHeight="1" x14ac:dyDescent="0.25">
      <c r="A89" s="191" t="s">
        <v>94</v>
      </c>
      <c r="B89" s="192" t="s">
        <v>94</v>
      </c>
      <c r="C89" s="199"/>
      <c r="D89" s="199" t="s">
        <v>64</v>
      </c>
      <c r="E89" s="193"/>
      <c r="F89" s="180" t="s">
        <v>172</v>
      </c>
      <c r="G89" s="181" t="s">
        <v>51</v>
      </c>
      <c r="H89" s="181" t="s">
        <v>65</v>
      </c>
      <c r="I89" s="181" t="s">
        <v>65</v>
      </c>
      <c r="J89" s="181" t="s">
        <v>65</v>
      </c>
      <c r="K89" s="181" t="s">
        <v>65</v>
      </c>
      <c r="L89" s="182">
        <v>0</v>
      </c>
      <c r="M89" s="182">
        <v>1000</v>
      </c>
      <c r="N89" s="183" t="s">
        <v>214</v>
      </c>
    </row>
    <row r="90" spans="1:14" ht="14.1" customHeight="1" x14ac:dyDescent="0.25">
      <c r="A90" s="191" t="s">
        <v>94</v>
      </c>
      <c r="B90" s="192" t="s">
        <v>94</v>
      </c>
      <c r="C90" s="199"/>
      <c r="D90" s="193" t="s">
        <v>64</v>
      </c>
      <c r="E90" s="193"/>
      <c r="F90" s="180" t="s">
        <v>71</v>
      </c>
      <c r="G90" s="181" t="s">
        <v>153</v>
      </c>
      <c r="H90" s="181" t="s">
        <v>65</v>
      </c>
      <c r="I90" s="181" t="s">
        <v>65</v>
      </c>
      <c r="J90" s="181" t="s">
        <v>65</v>
      </c>
      <c r="K90" s="181" t="s">
        <v>65</v>
      </c>
      <c r="L90" s="182">
        <v>0</v>
      </c>
      <c r="M90" s="182">
        <v>20000</v>
      </c>
      <c r="N90" s="183" t="s">
        <v>215</v>
      </c>
    </row>
    <row r="91" spans="1:14" ht="14.1" customHeight="1" x14ac:dyDescent="0.25">
      <c r="A91" s="191" t="s">
        <v>94</v>
      </c>
      <c r="B91" s="192" t="s">
        <v>94</v>
      </c>
      <c r="C91" s="199"/>
      <c r="D91" s="199" t="s">
        <v>64</v>
      </c>
      <c r="E91" s="193"/>
      <c r="F91" s="180" t="s">
        <v>166</v>
      </c>
      <c r="G91" s="181" t="s">
        <v>49</v>
      </c>
      <c r="H91" s="181" t="s">
        <v>65</v>
      </c>
      <c r="I91" s="181" t="s">
        <v>65</v>
      </c>
      <c r="J91" s="181" t="s">
        <v>65</v>
      </c>
      <c r="K91" s="181" t="s">
        <v>65</v>
      </c>
      <c r="L91" s="182">
        <v>0</v>
      </c>
      <c r="M91" s="182">
        <v>27000</v>
      </c>
      <c r="N91" s="183" t="s">
        <v>216</v>
      </c>
    </row>
    <row r="92" spans="1:14" ht="14.1" customHeight="1" x14ac:dyDescent="0.25">
      <c r="A92" s="191" t="s">
        <v>94</v>
      </c>
      <c r="B92" s="192" t="s">
        <v>94</v>
      </c>
      <c r="C92" s="199"/>
      <c r="D92" s="199" t="s">
        <v>64</v>
      </c>
      <c r="E92" s="193"/>
      <c r="F92" s="180" t="s">
        <v>166</v>
      </c>
      <c r="G92" s="181" t="s">
        <v>51</v>
      </c>
      <c r="H92" s="181" t="s">
        <v>65</v>
      </c>
      <c r="I92" s="181" t="s">
        <v>65</v>
      </c>
      <c r="J92" s="181" t="s">
        <v>65</v>
      </c>
      <c r="K92" s="181" t="s">
        <v>65</v>
      </c>
      <c r="L92" s="182">
        <v>0</v>
      </c>
      <c r="M92" s="182">
        <v>60000</v>
      </c>
      <c r="N92" s="183" t="s">
        <v>218</v>
      </c>
    </row>
    <row r="93" spans="1:14" ht="14.1" customHeight="1" x14ac:dyDescent="0.25">
      <c r="A93" s="191" t="s">
        <v>94</v>
      </c>
      <c r="B93" s="192" t="s">
        <v>94</v>
      </c>
      <c r="C93" s="199"/>
      <c r="D93" s="199" t="s">
        <v>64</v>
      </c>
      <c r="E93" s="193"/>
      <c r="F93" s="180" t="s">
        <v>217</v>
      </c>
      <c r="G93" s="181" t="s">
        <v>133</v>
      </c>
      <c r="H93" s="181" t="s">
        <v>65</v>
      </c>
      <c r="I93" s="181" t="s">
        <v>65</v>
      </c>
      <c r="J93" s="181" t="s">
        <v>65</v>
      </c>
      <c r="K93" s="181" t="s">
        <v>65</v>
      </c>
      <c r="L93" s="182">
        <v>0</v>
      </c>
      <c r="M93" s="182">
        <v>60500</v>
      </c>
      <c r="N93" s="183" t="s">
        <v>219</v>
      </c>
    </row>
    <row r="94" spans="1:14" ht="14.1" customHeight="1" x14ac:dyDescent="0.25">
      <c r="A94" s="191" t="s">
        <v>94</v>
      </c>
      <c r="B94" s="192" t="s">
        <v>94</v>
      </c>
      <c r="C94" s="199"/>
      <c r="D94" s="193" t="s">
        <v>64</v>
      </c>
      <c r="E94" s="193"/>
      <c r="F94" s="180" t="s">
        <v>132</v>
      </c>
      <c r="G94" s="181" t="s">
        <v>153</v>
      </c>
      <c r="H94" s="181" t="s">
        <v>65</v>
      </c>
      <c r="I94" s="181" t="s">
        <v>65</v>
      </c>
      <c r="J94" s="181" t="s">
        <v>65</v>
      </c>
      <c r="K94" s="181" t="s">
        <v>65</v>
      </c>
      <c r="L94" s="182">
        <v>0</v>
      </c>
      <c r="M94" s="182">
        <v>11000</v>
      </c>
      <c r="N94" s="183" t="s">
        <v>220</v>
      </c>
    </row>
    <row r="95" spans="1:14" ht="14.1" customHeight="1" x14ac:dyDescent="0.25">
      <c r="A95" s="191" t="s">
        <v>94</v>
      </c>
      <c r="B95" s="192" t="s">
        <v>94</v>
      </c>
      <c r="C95" s="199"/>
      <c r="D95" s="199" t="s">
        <v>64</v>
      </c>
      <c r="E95" s="193"/>
      <c r="F95" s="180" t="s">
        <v>132</v>
      </c>
      <c r="G95" s="181" t="s">
        <v>221</v>
      </c>
      <c r="H95" s="181" t="s">
        <v>65</v>
      </c>
      <c r="I95" s="181" t="s">
        <v>65</v>
      </c>
      <c r="J95" s="181" t="s">
        <v>65</v>
      </c>
      <c r="K95" s="181" t="s">
        <v>65</v>
      </c>
      <c r="L95" s="182">
        <v>0</v>
      </c>
      <c r="M95" s="182">
        <v>2000</v>
      </c>
      <c r="N95" s="183" t="s">
        <v>222</v>
      </c>
    </row>
    <row r="96" spans="1:14" ht="14.1" customHeight="1" x14ac:dyDescent="0.25">
      <c r="A96" s="191" t="s">
        <v>94</v>
      </c>
      <c r="B96" s="192" t="s">
        <v>94</v>
      </c>
      <c r="C96" s="199"/>
      <c r="D96" s="199" t="s">
        <v>64</v>
      </c>
      <c r="E96" s="193"/>
      <c r="F96" s="180" t="s">
        <v>72</v>
      </c>
      <c r="G96" s="181" t="s">
        <v>133</v>
      </c>
      <c r="H96" s="181" t="s">
        <v>65</v>
      </c>
      <c r="I96" s="181" t="s">
        <v>65</v>
      </c>
      <c r="J96" s="181" t="s">
        <v>65</v>
      </c>
      <c r="K96" s="181" t="s">
        <v>65</v>
      </c>
      <c r="L96" s="182">
        <v>0</v>
      </c>
      <c r="M96" s="182">
        <v>150000</v>
      </c>
      <c r="N96" s="183" t="s">
        <v>134</v>
      </c>
    </row>
    <row r="97" spans="1:14" ht="14.1" customHeight="1" x14ac:dyDescent="0.25">
      <c r="A97" s="191" t="s">
        <v>94</v>
      </c>
      <c r="B97" s="192" t="s">
        <v>94</v>
      </c>
      <c r="C97" s="199"/>
      <c r="D97" s="199" t="s">
        <v>64</v>
      </c>
      <c r="E97" s="193"/>
      <c r="F97" s="180" t="s">
        <v>135</v>
      </c>
      <c r="G97" s="181" t="s">
        <v>133</v>
      </c>
      <c r="H97" s="181" t="s">
        <v>65</v>
      </c>
      <c r="I97" s="181" t="s">
        <v>65</v>
      </c>
      <c r="J97" s="181" t="s">
        <v>65</v>
      </c>
      <c r="K97" s="181" t="s">
        <v>65</v>
      </c>
      <c r="L97" s="182">
        <v>0</v>
      </c>
      <c r="M97" s="182">
        <v>150000</v>
      </c>
      <c r="N97" s="183" t="s">
        <v>160</v>
      </c>
    </row>
    <row r="98" spans="1:14" ht="14.1" customHeight="1" x14ac:dyDescent="0.25">
      <c r="A98" s="191" t="s">
        <v>94</v>
      </c>
      <c r="B98" s="192" t="s">
        <v>94</v>
      </c>
      <c r="C98" s="199"/>
      <c r="D98" s="193" t="s">
        <v>64</v>
      </c>
      <c r="E98" s="193"/>
      <c r="F98" s="180" t="s">
        <v>90</v>
      </c>
      <c r="G98" s="181" t="s">
        <v>221</v>
      </c>
      <c r="H98" s="181" t="s">
        <v>65</v>
      </c>
      <c r="I98" s="181" t="s">
        <v>65</v>
      </c>
      <c r="J98" s="181" t="s">
        <v>65</v>
      </c>
      <c r="K98" s="181" t="s">
        <v>65</v>
      </c>
      <c r="L98" s="182">
        <v>0</v>
      </c>
      <c r="M98" s="182">
        <v>10000</v>
      </c>
      <c r="N98" s="183" t="s">
        <v>223</v>
      </c>
    </row>
    <row r="99" spans="1:14" ht="14.1" customHeight="1" x14ac:dyDescent="0.25">
      <c r="A99" s="191" t="s">
        <v>94</v>
      </c>
      <c r="B99" s="192" t="s">
        <v>94</v>
      </c>
      <c r="C99" s="199"/>
      <c r="D99" s="199" t="s">
        <v>64</v>
      </c>
      <c r="E99" s="193"/>
      <c r="F99" s="180" t="s">
        <v>90</v>
      </c>
      <c r="G99" s="181" t="s">
        <v>227</v>
      </c>
      <c r="H99" s="181" t="s">
        <v>65</v>
      </c>
      <c r="I99" s="181" t="s">
        <v>65</v>
      </c>
      <c r="J99" s="181" t="s">
        <v>65</v>
      </c>
      <c r="K99" s="181" t="s">
        <v>65</v>
      </c>
      <c r="L99" s="182">
        <v>0</v>
      </c>
      <c r="M99" s="182">
        <v>500000</v>
      </c>
      <c r="N99" s="183" t="s">
        <v>229</v>
      </c>
    </row>
    <row r="100" spans="1:14" ht="14.1" customHeight="1" x14ac:dyDescent="0.25">
      <c r="A100" s="191" t="s">
        <v>94</v>
      </c>
      <c r="B100" s="192" t="s">
        <v>94</v>
      </c>
      <c r="C100" s="199"/>
      <c r="D100" s="199" t="s">
        <v>64</v>
      </c>
      <c r="E100" s="193"/>
      <c r="F100" s="180" t="s">
        <v>42</v>
      </c>
      <c r="G100" s="181" t="s">
        <v>55</v>
      </c>
      <c r="H100" s="181" t="s">
        <v>65</v>
      </c>
      <c r="I100" s="181" t="s">
        <v>65</v>
      </c>
      <c r="J100" s="181" t="s">
        <v>65</v>
      </c>
      <c r="K100" s="181" t="s">
        <v>65</v>
      </c>
      <c r="L100" s="182">
        <v>0</v>
      </c>
      <c r="M100" s="182">
        <v>2000</v>
      </c>
      <c r="N100" s="183" t="s">
        <v>224</v>
      </c>
    </row>
    <row r="101" spans="1:14" ht="14.1" customHeight="1" x14ac:dyDescent="0.25">
      <c r="A101" s="191" t="s">
        <v>94</v>
      </c>
      <c r="B101" s="192" t="s">
        <v>94</v>
      </c>
      <c r="C101" s="193"/>
      <c r="D101" s="193" t="s">
        <v>64</v>
      </c>
      <c r="E101" s="193"/>
      <c r="F101" s="180" t="s">
        <v>42</v>
      </c>
      <c r="G101" s="181" t="s">
        <v>51</v>
      </c>
      <c r="H101" s="181" t="s">
        <v>65</v>
      </c>
      <c r="I101" s="181" t="s">
        <v>65</v>
      </c>
      <c r="J101" s="181" t="s">
        <v>65</v>
      </c>
      <c r="K101" s="181" t="s">
        <v>65</v>
      </c>
      <c r="L101" s="182">
        <v>0</v>
      </c>
      <c r="M101" s="182">
        <v>500000</v>
      </c>
      <c r="N101" s="183" t="s">
        <v>225</v>
      </c>
    </row>
    <row r="102" spans="1:14" ht="14.1" customHeight="1" x14ac:dyDescent="0.25">
      <c r="A102" s="191" t="s">
        <v>94</v>
      </c>
      <c r="B102" s="192" t="s">
        <v>94</v>
      </c>
      <c r="C102" s="199"/>
      <c r="D102" s="193" t="s">
        <v>64</v>
      </c>
      <c r="E102" s="199"/>
      <c r="F102" s="200" t="s">
        <v>142</v>
      </c>
      <c r="G102" s="194" t="s">
        <v>133</v>
      </c>
      <c r="H102" s="194" t="s">
        <v>65</v>
      </c>
      <c r="I102" s="194" t="s">
        <v>65</v>
      </c>
      <c r="J102" s="194" t="s">
        <v>65</v>
      </c>
      <c r="K102" s="194" t="s">
        <v>65</v>
      </c>
      <c r="L102" s="195">
        <v>0</v>
      </c>
      <c r="M102" s="195">
        <v>50000</v>
      </c>
      <c r="N102" s="196" t="s">
        <v>226</v>
      </c>
    </row>
    <row r="103" spans="1:14" ht="14.1" customHeight="1" thickBot="1" x14ac:dyDescent="0.3">
      <c r="A103" s="191" t="s">
        <v>94</v>
      </c>
      <c r="B103" s="192" t="s">
        <v>94</v>
      </c>
      <c r="C103" s="199"/>
      <c r="D103" s="199" t="s">
        <v>64</v>
      </c>
      <c r="E103" s="199"/>
      <c r="F103" s="200" t="s">
        <v>142</v>
      </c>
      <c r="G103" s="194" t="s">
        <v>161</v>
      </c>
      <c r="H103" s="194" t="s">
        <v>65</v>
      </c>
      <c r="I103" s="194" t="s">
        <v>65</v>
      </c>
      <c r="J103" s="194" t="s">
        <v>65</v>
      </c>
      <c r="K103" s="194" t="s">
        <v>65</v>
      </c>
      <c r="L103" s="195">
        <v>0</v>
      </c>
      <c r="M103" s="195">
        <v>45000</v>
      </c>
      <c r="N103" s="196" t="s">
        <v>228</v>
      </c>
    </row>
    <row r="104" spans="1:14" s="107" customFormat="1" ht="12.95" customHeight="1" thickBot="1" x14ac:dyDescent="0.25">
      <c r="A104" s="253" t="s">
        <v>24</v>
      </c>
      <c r="B104" s="254"/>
      <c r="C104" s="254"/>
      <c r="D104" s="254"/>
      <c r="E104" s="254"/>
      <c r="F104" s="254"/>
      <c r="G104" s="254"/>
      <c r="H104" s="254"/>
      <c r="I104" s="254"/>
      <c r="J104" s="254"/>
      <c r="K104" s="254"/>
      <c r="L104" s="104">
        <f>SUM(L84:L103)</f>
        <v>0</v>
      </c>
      <c r="M104" s="104">
        <f>SUM(M84:M103)</f>
        <v>0</v>
      </c>
      <c r="N104" s="105"/>
    </row>
    <row r="105" spans="1:14" ht="10.5" customHeight="1" x14ac:dyDescent="0.25"/>
    <row r="106" spans="1:14" x14ac:dyDescent="0.25">
      <c r="A106" s="175" t="s">
        <v>30</v>
      </c>
      <c r="L106" s="216"/>
      <c r="M106" s="216"/>
      <c r="N106" s="217"/>
    </row>
  </sheetData>
  <sheetProtection selectLockedCells="1" selectUnlockedCells="1"/>
  <mergeCells count="6">
    <mergeCell ref="A10:K10"/>
    <mergeCell ref="A68:K68"/>
    <mergeCell ref="A19:K19"/>
    <mergeCell ref="A104:K104"/>
    <mergeCell ref="A57:K57"/>
    <mergeCell ref="A31:K31"/>
  </mergeCells>
  <pageMargins left="0" right="0" top="0.94488188976377963" bottom="0" header="0.31496062992125984" footer="0.51181102362204722"/>
  <pageSetup paperSize="9" firstPageNumber="0" orientation="landscape" verticalDpi="300" r:id="rId1"/>
  <headerFooter alignWithMargins="0">
    <oddHeader>&amp;L&amp;"Calibri,Tučné"&amp;14MĚSTO Štíty
&amp;11IČO : 00303453
DIČ : CZ00303453&amp;C&amp;"Calibri,Tučné"&amp;14&amp;A/2017&amp;R&amp;"Calibri,Tučné"&amp;11Rok 2017</oddHeader>
    <oddFooter>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opLeftCell="A4" workbookViewId="0">
      <selection activeCell="H11" sqref="H11"/>
    </sheetView>
  </sheetViews>
  <sheetFormatPr defaultColWidth="8.7109375" defaultRowHeight="15" x14ac:dyDescent="0.25"/>
  <cols>
    <col min="1" max="1" width="7.7109375" style="116" customWidth="1"/>
    <col min="2" max="2" width="33.7109375" style="116" customWidth="1"/>
    <col min="3" max="4" width="16.7109375" style="116" customWidth="1"/>
    <col min="5" max="5" width="16.7109375" style="122" customWidth="1"/>
    <col min="6" max="6" width="14.7109375" customWidth="1"/>
    <col min="7" max="9" width="8.7109375" style="58"/>
    <col min="10" max="16384" width="8.7109375" style="1"/>
  </cols>
  <sheetData>
    <row r="1" spans="1:9" ht="9.75" customHeight="1" x14ac:dyDescent="0.25">
      <c r="D1" s="267" t="s">
        <v>95</v>
      </c>
      <c r="E1" s="267"/>
    </row>
    <row r="2" spans="1:9" ht="12.75" customHeight="1" x14ac:dyDescent="0.25">
      <c r="E2" s="117"/>
    </row>
    <row r="3" spans="1:9" ht="20.25" customHeight="1" x14ac:dyDescent="0.25">
      <c r="A3" s="118" t="s">
        <v>96</v>
      </c>
      <c r="B3" s="119"/>
      <c r="C3" s="119"/>
      <c r="D3" s="119"/>
      <c r="E3" s="120"/>
    </row>
    <row r="4" spans="1:9" s="75" customFormat="1" ht="6" customHeight="1" x14ac:dyDescent="0.25">
      <c r="A4" s="121"/>
      <c r="B4" s="116"/>
      <c r="C4" s="116"/>
      <c r="D4" s="116"/>
      <c r="E4" s="122"/>
      <c r="F4"/>
      <c r="G4" s="74"/>
      <c r="H4" s="74"/>
      <c r="I4" s="74"/>
    </row>
    <row r="5" spans="1:9" ht="15" customHeight="1" x14ac:dyDescent="0.25">
      <c r="A5" s="257" t="s">
        <v>97</v>
      </c>
      <c r="B5" s="257"/>
      <c r="C5" s="257"/>
      <c r="D5" s="257"/>
    </row>
    <row r="6" spans="1:9" ht="15" customHeight="1" x14ac:dyDescent="0.25">
      <c r="A6" s="123" t="s">
        <v>98</v>
      </c>
      <c r="E6" s="122">
        <v>47792631.840000004</v>
      </c>
    </row>
    <row r="7" spans="1:9" ht="15" customHeight="1" x14ac:dyDescent="0.25">
      <c r="A7" s="123" t="s">
        <v>123</v>
      </c>
      <c r="E7" s="122">
        <v>666379.4</v>
      </c>
      <c r="F7" s="171"/>
    </row>
    <row r="8" spans="1:9" ht="15" customHeight="1" x14ac:dyDescent="0.25">
      <c r="A8" s="123" t="s">
        <v>129</v>
      </c>
      <c r="E8" s="122">
        <v>49331</v>
      </c>
      <c r="F8" s="171"/>
    </row>
    <row r="9" spans="1:9" ht="15" customHeight="1" x14ac:dyDescent="0.25">
      <c r="A9" s="123" t="s">
        <v>140</v>
      </c>
      <c r="E9" s="122">
        <v>1892438.65</v>
      </c>
      <c r="F9" s="171"/>
      <c r="G9" s="219"/>
    </row>
    <row r="10" spans="1:9" ht="15" customHeight="1" x14ac:dyDescent="0.25">
      <c r="A10" s="123" t="s">
        <v>157</v>
      </c>
      <c r="E10" s="220">
        <v>91158</v>
      </c>
      <c r="F10" s="171"/>
      <c r="G10" s="219"/>
    </row>
    <row r="11" spans="1:9" ht="15" customHeight="1" x14ac:dyDescent="0.25">
      <c r="A11" s="123" t="s">
        <v>162</v>
      </c>
      <c r="E11" s="220">
        <v>56106</v>
      </c>
      <c r="F11" s="171"/>
      <c r="G11" s="219"/>
    </row>
    <row r="12" spans="1:9" ht="15" customHeight="1" x14ac:dyDescent="0.25">
      <c r="A12" s="123" t="s">
        <v>167</v>
      </c>
      <c r="E12" s="220">
        <v>3638406.5</v>
      </c>
      <c r="F12" s="171"/>
      <c r="G12" s="219"/>
    </row>
    <row r="13" spans="1:9" ht="15" customHeight="1" x14ac:dyDescent="0.25">
      <c r="A13" s="123" t="s">
        <v>173</v>
      </c>
      <c r="E13" s="220">
        <f>SUM(E15:E16)</f>
        <v>205294</v>
      </c>
      <c r="F13" s="171"/>
      <c r="G13" s="219"/>
    </row>
    <row r="14" spans="1:9" ht="15" customHeight="1" x14ac:dyDescent="0.25">
      <c r="A14" s="260" t="s">
        <v>125</v>
      </c>
      <c r="B14" s="255"/>
      <c r="C14" s="255"/>
      <c r="D14" s="255"/>
      <c r="E14" s="220"/>
    </row>
    <row r="15" spans="1:9" ht="15" customHeight="1" x14ac:dyDescent="0.25">
      <c r="A15" s="255" t="s">
        <v>124</v>
      </c>
      <c r="B15" s="255"/>
      <c r="C15" s="255"/>
      <c r="D15" s="255"/>
      <c r="E15" s="220">
        <v>205294</v>
      </c>
    </row>
    <row r="16" spans="1:9" s="107" customFormat="1" ht="15" customHeight="1" thickBot="1" x14ac:dyDescent="0.25">
      <c r="A16" s="154" t="s">
        <v>126</v>
      </c>
      <c r="B16" s="155"/>
      <c r="C16" s="155"/>
      <c r="D16" s="213" t="s">
        <v>230</v>
      </c>
      <c r="E16" s="220">
        <v>0</v>
      </c>
      <c r="F16" s="156"/>
      <c r="G16" s="106"/>
      <c r="H16" s="106"/>
      <c r="I16" s="106"/>
    </row>
    <row r="17" spans="1:9" s="98" customFormat="1" ht="15" customHeight="1" x14ac:dyDescent="0.25">
      <c r="A17" s="256" t="s">
        <v>99</v>
      </c>
      <c r="B17" s="256"/>
      <c r="C17" s="256"/>
      <c r="D17" s="256"/>
      <c r="E17" s="228">
        <f>SUM(E6:E13)</f>
        <v>54391745.390000001</v>
      </c>
      <c r="F17"/>
      <c r="G17" s="97"/>
      <c r="H17" s="97"/>
      <c r="I17" s="97"/>
    </row>
    <row r="18" spans="1:9" s="75" customFormat="1" ht="6" customHeight="1" x14ac:dyDescent="0.25">
      <c r="A18" s="125"/>
      <c r="B18" s="116"/>
      <c r="C18" s="116"/>
      <c r="D18" s="116"/>
      <c r="E18" s="229"/>
      <c r="F18"/>
      <c r="G18" s="74"/>
      <c r="H18" s="74"/>
      <c r="I18" s="74"/>
    </row>
    <row r="19" spans="1:9" ht="15" customHeight="1" x14ac:dyDescent="0.25">
      <c r="A19" s="257" t="s">
        <v>100</v>
      </c>
      <c r="B19" s="257"/>
      <c r="C19" s="257"/>
      <c r="D19" s="257"/>
      <c r="E19" s="229"/>
    </row>
    <row r="20" spans="1:9" ht="15" customHeight="1" x14ac:dyDescent="0.25">
      <c r="A20" s="123" t="s">
        <v>98</v>
      </c>
      <c r="E20" s="220">
        <v>50901075.979999997</v>
      </c>
    </row>
    <row r="21" spans="1:9" ht="15" customHeight="1" x14ac:dyDescent="0.25">
      <c r="A21" s="123" t="s">
        <v>123</v>
      </c>
      <c r="E21" s="220">
        <v>666379.4</v>
      </c>
      <c r="F21" s="171"/>
    </row>
    <row r="22" spans="1:9" ht="15" customHeight="1" x14ac:dyDescent="0.25">
      <c r="A22" s="123" t="s">
        <v>129</v>
      </c>
      <c r="E22" s="220">
        <v>49331</v>
      </c>
      <c r="F22" s="171"/>
    </row>
    <row r="23" spans="1:9" ht="15" customHeight="1" x14ac:dyDescent="0.25">
      <c r="A23" s="123" t="s">
        <v>140</v>
      </c>
      <c r="E23" s="220">
        <v>2792438.65</v>
      </c>
      <c r="F23" s="171"/>
      <c r="G23" s="219"/>
    </row>
    <row r="24" spans="1:9" ht="15" customHeight="1" x14ac:dyDescent="0.25">
      <c r="A24" s="123" t="s">
        <v>157</v>
      </c>
      <c r="E24" s="220">
        <v>91158</v>
      </c>
      <c r="F24" s="171"/>
      <c r="G24" s="219"/>
    </row>
    <row r="25" spans="1:9" ht="15" customHeight="1" x14ac:dyDescent="0.25">
      <c r="A25" s="123" t="s">
        <v>162</v>
      </c>
      <c r="E25" s="220">
        <v>56106</v>
      </c>
      <c r="F25" s="171"/>
      <c r="G25" s="219"/>
    </row>
    <row r="26" spans="1:9" ht="15" customHeight="1" x14ac:dyDescent="0.25">
      <c r="A26" s="123" t="s">
        <v>167</v>
      </c>
      <c r="E26" s="220">
        <v>3638406.5</v>
      </c>
      <c r="F26" s="171"/>
      <c r="G26" s="219"/>
    </row>
    <row r="27" spans="1:9" ht="15" customHeight="1" x14ac:dyDescent="0.25">
      <c r="A27" s="123" t="s">
        <v>173</v>
      </c>
      <c r="E27" s="220">
        <f>SUM(E29:E30)</f>
        <v>205294</v>
      </c>
      <c r="F27" s="171"/>
      <c r="G27" s="219"/>
    </row>
    <row r="28" spans="1:9" ht="15" customHeight="1" x14ac:dyDescent="0.25">
      <c r="A28" s="260" t="s">
        <v>125</v>
      </c>
      <c r="B28" s="255"/>
      <c r="C28" s="255"/>
      <c r="D28" s="255"/>
      <c r="E28" s="220"/>
    </row>
    <row r="29" spans="1:9" ht="15" customHeight="1" x14ac:dyDescent="0.25">
      <c r="A29" s="255" t="s">
        <v>124</v>
      </c>
      <c r="B29" s="255"/>
      <c r="C29" s="255"/>
      <c r="D29" s="255"/>
      <c r="E29" s="220">
        <v>205294</v>
      </c>
      <c r="F29" s="171"/>
    </row>
    <row r="30" spans="1:9" s="107" customFormat="1" ht="15" customHeight="1" thickBot="1" x14ac:dyDescent="0.25">
      <c r="A30" s="154" t="s">
        <v>126</v>
      </c>
      <c r="B30" s="155"/>
      <c r="C30" s="155"/>
      <c r="D30" s="213" t="s">
        <v>231</v>
      </c>
      <c r="E30" s="220">
        <v>0</v>
      </c>
      <c r="G30" s="106"/>
      <c r="H30" s="106"/>
      <c r="I30" s="106"/>
    </row>
    <row r="31" spans="1:9" s="107" customFormat="1" ht="15" customHeight="1" x14ac:dyDescent="0.2">
      <c r="A31" s="256" t="s">
        <v>101</v>
      </c>
      <c r="B31" s="256"/>
      <c r="C31" s="256"/>
      <c r="D31" s="256"/>
      <c r="E31" s="228">
        <f>SUM(E20:E27)</f>
        <v>58400189.529999994</v>
      </c>
      <c r="F31"/>
      <c r="G31" s="106"/>
      <c r="H31" s="106"/>
      <c r="I31" s="106"/>
    </row>
    <row r="32" spans="1:9" ht="6.75" customHeight="1" x14ac:dyDescent="0.25">
      <c r="A32" s="125"/>
      <c r="E32" s="248"/>
    </row>
    <row r="33" spans="1:9" ht="15" customHeight="1" x14ac:dyDescent="0.25">
      <c r="A33" s="257" t="s">
        <v>102</v>
      </c>
      <c r="B33" s="257"/>
      <c r="C33" s="257"/>
      <c r="D33" s="257"/>
      <c r="E33" s="248"/>
      <c r="F33" s="171"/>
    </row>
    <row r="34" spans="1:9" s="83" customFormat="1" ht="15" customHeight="1" x14ac:dyDescent="0.25">
      <c r="A34" s="271" t="s">
        <v>163</v>
      </c>
      <c r="B34" s="271"/>
      <c r="C34" s="271"/>
      <c r="D34" s="271"/>
      <c r="E34" s="249">
        <f>SUM('[1]PŘÍJMY 2017 '!F116)</f>
        <v>5000000</v>
      </c>
      <c r="F34"/>
      <c r="G34" s="82"/>
      <c r="H34" s="82"/>
      <c r="I34" s="82"/>
    </row>
    <row r="35" spans="1:9" ht="15" customHeight="1" x14ac:dyDescent="0.25">
      <c r="A35" s="271" t="s">
        <v>164</v>
      </c>
      <c r="B35" s="271"/>
      <c r="C35" s="271"/>
      <c r="D35" s="271"/>
      <c r="E35" s="248">
        <f>SUM('[1]VÝDAJE 2017'!F51*-1)</f>
        <v>-1891555.86</v>
      </c>
    </row>
    <row r="36" spans="1:9" ht="15" customHeight="1" thickBot="1" x14ac:dyDescent="0.3">
      <c r="A36" s="123" t="s">
        <v>141</v>
      </c>
      <c r="E36" s="220">
        <v>900000</v>
      </c>
      <c r="F36" s="171"/>
    </row>
    <row r="37" spans="1:9" ht="15" customHeight="1" x14ac:dyDescent="0.25">
      <c r="A37" s="261" t="s">
        <v>103</v>
      </c>
      <c r="B37" s="261"/>
      <c r="C37" s="261"/>
      <c r="D37" s="261"/>
      <c r="E37" s="124">
        <f>SUM(E34:E36)</f>
        <v>4008444.1399999997</v>
      </c>
      <c r="F37" s="171"/>
    </row>
    <row r="38" spans="1:9" ht="9.9499999999999993" customHeight="1" x14ac:dyDescent="0.25">
      <c r="F38" s="171"/>
    </row>
    <row r="39" spans="1:9" ht="16.5" customHeight="1" thickBot="1" x14ac:dyDescent="0.3">
      <c r="A39" s="118" t="s">
        <v>104</v>
      </c>
      <c r="B39" s="119"/>
      <c r="C39" s="119"/>
      <c r="D39" s="119"/>
      <c r="E39" s="120"/>
    </row>
    <row r="40" spans="1:9" ht="15" customHeight="1" thickBot="1" x14ac:dyDescent="0.3">
      <c r="A40" s="262" t="s">
        <v>105</v>
      </c>
      <c r="B40" s="262"/>
      <c r="C40" s="126" t="s">
        <v>106</v>
      </c>
      <c r="D40" s="126" t="s">
        <v>121</v>
      </c>
      <c r="E40" s="144" t="s">
        <v>122</v>
      </c>
    </row>
    <row r="41" spans="1:9" ht="15" customHeight="1" x14ac:dyDescent="0.25">
      <c r="A41" s="268" t="s">
        <v>107</v>
      </c>
      <c r="B41" s="268"/>
      <c r="C41" s="127">
        <f>SUM(E6)</f>
        <v>47792631.840000004</v>
      </c>
      <c r="D41" s="127">
        <f>SUM(E7+E8+E9+E10+E11+E12+E13)</f>
        <v>6599113.5499999998</v>
      </c>
      <c r="E41" s="145">
        <f>SUM(C41+D41)</f>
        <v>54391745.390000001</v>
      </c>
      <c r="F41" s="214"/>
    </row>
    <row r="42" spans="1:9" ht="15" customHeight="1" thickBot="1" x14ac:dyDescent="0.3">
      <c r="A42" s="269" t="s">
        <v>108</v>
      </c>
      <c r="B42" s="269"/>
      <c r="C42" s="128">
        <f>SUM(E20)</f>
        <v>50901075.979999997</v>
      </c>
      <c r="D42" s="128">
        <f>SUM(E21+E22+E23+E24+E25+E26+E27)</f>
        <v>7499113.5499999998</v>
      </c>
      <c r="E42" s="146">
        <f>SUM(C42+D42)</f>
        <v>58400189.529999994</v>
      </c>
      <c r="F42" s="214"/>
    </row>
    <row r="43" spans="1:9" ht="15" customHeight="1" thickBot="1" x14ac:dyDescent="0.3">
      <c r="A43" s="270" t="s">
        <v>109</v>
      </c>
      <c r="B43" s="270"/>
      <c r="C43" s="129">
        <f>SUM(C41-C42)</f>
        <v>-3108444.1399999931</v>
      </c>
      <c r="D43" s="129">
        <f>SUM(D41-D42)</f>
        <v>-900000</v>
      </c>
      <c r="E43" s="147">
        <f>SUM(E41-E42)</f>
        <v>-4008444.1399999931</v>
      </c>
    </row>
    <row r="44" spans="1:9" ht="5.0999999999999996" customHeight="1" thickBot="1" x14ac:dyDescent="0.3">
      <c r="A44" s="130"/>
      <c r="B44" s="130"/>
      <c r="C44" s="130"/>
      <c r="D44" s="130"/>
      <c r="E44" s="130"/>
    </row>
    <row r="45" spans="1:9" ht="15" customHeight="1" thickBot="1" x14ac:dyDescent="0.3">
      <c r="A45" s="258" t="s">
        <v>110</v>
      </c>
      <c r="B45" s="258"/>
      <c r="C45" s="126" t="s">
        <v>106</v>
      </c>
      <c r="D45" s="126" t="s">
        <v>121</v>
      </c>
      <c r="E45" s="144" t="s">
        <v>122</v>
      </c>
    </row>
    <row r="46" spans="1:9" ht="24.95" customHeight="1" x14ac:dyDescent="0.25">
      <c r="A46" s="131" t="s">
        <v>111</v>
      </c>
      <c r="B46" s="132" t="s">
        <v>112</v>
      </c>
      <c r="C46" s="133">
        <f>SUM(E34)</f>
        <v>5000000</v>
      </c>
      <c r="D46" s="133">
        <f>SUM(E36)</f>
        <v>900000</v>
      </c>
      <c r="E46" s="148">
        <f>SUM(C46+D46)</f>
        <v>5900000</v>
      </c>
    </row>
    <row r="47" spans="1:9" s="107" customFormat="1" ht="24.95" customHeight="1" x14ac:dyDescent="0.2">
      <c r="A47" s="131" t="s">
        <v>113</v>
      </c>
      <c r="B47" s="132" t="s">
        <v>114</v>
      </c>
      <c r="C47" s="134">
        <f>SUM(E35)</f>
        <v>-1891555.86</v>
      </c>
      <c r="D47" s="134">
        <f>SUM(F35)</f>
        <v>0</v>
      </c>
      <c r="E47" s="149">
        <f>SUM(C47+D47)</f>
        <v>-1891555.86</v>
      </c>
      <c r="F47"/>
      <c r="G47" s="106"/>
      <c r="H47" s="106"/>
      <c r="I47" s="106"/>
    </row>
    <row r="48" spans="1:9" ht="15" customHeight="1" thickBot="1" x14ac:dyDescent="0.3">
      <c r="A48" s="135" t="s">
        <v>115</v>
      </c>
      <c r="B48" s="136" t="s">
        <v>116</v>
      </c>
      <c r="C48" s="137">
        <v>0</v>
      </c>
      <c r="D48" s="137">
        <v>0</v>
      </c>
      <c r="E48" s="150">
        <f>SUM(C48+D48)</f>
        <v>0</v>
      </c>
    </row>
    <row r="49" spans="1:5" ht="15" customHeight="1" thickBot="1" x14ac:dyDescent="0.3">
      <c r="A49" s="258" t="s">
        <v>117</v>
      </c>
      <c r="B49" s="258"/>
      <c r="C49" s="129">
        <f>SUM(C46:C48)</f>
        <v>3108444.1399999997</v>
      </c>
      <c r="D49" s="129">
        <f>SUM(D46:D48)</f>
        <v>900000</v>
      </c>
      <c r="E49" s="147">
        <f>SUM(E46:E48)</f>
        <v>4008444.1399999997</v>
      </c>
    </row>
    <row r="50" spans="1:5" ht="5.0999999999999996" customHeight="1" thickBot="1" x14ac:dyDescent="0.3">
      <c r="A50" s="138"/>
      <c r="B50" s="138"/>
      <c r="C50" s="139"/>
      <c r="D50" s="139"/>
      <c r="E50" s="139"/>
    </row>
    <row r="51" spans="1:5" ht="15" customHeight="1" thickBot="1" x14ac:dyDescent="0.3">
      <c r="A51" s="258" t="s">
        <v>118</v>
      </c>
      <c r="B51" s="258"/>
      <c r="C51" s="126" t="s">
        <v>106</v>
      </c>
      <c r="D51" s="126" t="s">
        <v>121</v>
      </c>
      <c r="E51" s="144" t="s">
        <v>122</v>
      </c>
    </row>
    <row r="52" spans="1:5" ht="15" customHeight="1" x14ac:dyDescent="0.25">
      <c r="A52" s="263" t="s">
        <v>119</v>
      </c>
      <c r="B52" s="263"/>
      <c r="C52" s="140">
        <f>SUM(C41+C46)</f>
        <v>52792631.840000004</v>
      </c>
      <c r="D52" s="140">
        <f>SUM(D41+D46)</f>
        <v>7499113.5499999998</v>
      </c>
      <c r="E52" s="151">
        <f>SUM(E41+E46)</f>
        <v>60291745.390000001</v>
      </c>
    </row>
    <row r="53" spans="1:5" ht="15" customHeight="1" thickBot="1" x14ac:dyDescent="0.3">
      <c r="A53" s="264" t="s">
        <v>120</v>
      </c>
      <c r="B53" s="264"/>
      <c r="C53" s="141">
        <f>SUM(C42-C47)</f>
        <v>52792631.839999996</v>
      </c>
      <c r="D53" s="141">
        <f>SUM(D42-D47)</f>
        <v>7499113.5499999998</v>
      </c>
      <c r="E53" s="152">
        <f>SUM(E42-E47)</f>
        <v>60291745.389999993</v>
      </c>
    </row>
    <row r="54" spans="1:5" ht="15" customHeight="1" thickBot="1" x14ac:dyDescent="0.3">
      <c r="A54" s="265" t="s">
        <v>30</v>
      </c>
      <c r="B54" s="266"/>
      <c r="C54" s="142">
        <f>SUM(C52-C53)</f>
        <v>7.4505805969238281E-9</v>
      </c>
      <c r="D54" s="142">
        <f>SUM(D52-D53)</f>
        <v>0</v>
      </c>
      <c r="E54" s="153">
        <f>SUM(E52-E53)</f>
        <v>7.4505805969238281E-9</v>
      </c>
    </row>
    <row r="56" spans="1:5" x14ac:dyDescent="0.25">
      <c r="A56" s="259"/>
      <c r="B56" s="259"/>
      <c r="C56" s="259"/>
      <c r="D56" s="259"/>
      <c r="E56" s="143"/>
    </row>
  </sheetData>
  <sheetProtection selectLockedCells="1" selectUnlockedCells="1"/>
  <mergeCells count="24">
    <mergeCell ref="D1:E1"/>
    <mergeCell ref="A41:B41"/>
    <mergeCell ref="A42:B42"/>
    <mergeCell ref="A43:B43"/>
    <mergeCell ref="A45:B45"/>
    <mergeCell ref="A34:D34"/>
    <mergeCell ref="A35:D35"/>
    <mergeCell ref="A33:D33"/>
    <mergeCell ref="A5:D5"/>
    <mergeCell ref="A14:D14"/>
    <mergeCell ref="A56:D56"/>
    <mergeCell ref="A28:D28"/>
    <mergeCell ref="A29:D29"/>
    <mergeCell ref="A37:D37"/>
    <mergeCell ref="A40:B40"/>
    <mergeCell ref="A52:B52"/>
    <mergeCell ref="A53:B53"/>
    <mergeCell ref="A54:B54"/>
    <mergeCell ref="A15:D15"/>
    <mergeCell ref="A17:D17"/>
    <mergeCell ref="A19:D19"/>
    <mergeCell ref="A49:B49"/>
    <mergeCell ref="A51:B51"/>
    <mergeCell ref="A31:D31"/>
  </mergeCells>
  <pageMargins left="0" right="0" top="0.94488188976377963" bottom="0" header="0.31496062992125984" footer="0.51181102362204722"/>
  <pageSetup paperSize="9" firstPageNumber="0" orientation="portrait" verticalDpi="300" r:id="rId1"/>
  <headerFooter alignWithMargins="0">
    <oddHeader>&amp;L&amp;"Calibri,Tučné"&amp;14MĚSTO Štíty
&amp;11IČO : 00303453
DIČ : CZ00303453&amp;C&amp;"Calibri,Tučné"&amp;14&amp;A&amp;R&amp;"Calibri,Tučné"&amp;11Rok 2017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60"/>
  <sheetViews>
    <sheetView workbookViewId="0">
      <selection activeCell="I57" sqref="I57"/>
    </sheetView>
  </sheetViews>
  <sheetFormatPr defaultColWidth="8.7109375" defaultRowHeight="15" x14ac:dyDescent="0.25"/>
  <cols>
    <col min="1" max="1" width="5.28515625" style="1" customWidth="1"/>
    <col min="2" max="2" width="3" style="1" customWidth="1"/>
    <col min="3" max="3" width="3.140625" style="1" customWidth="1"/>
    <col min="4" max="4" width="4.5703125" style="1" customWidth="1"/>
    <col min="5" max="5" width="0.140625" style="1" customWidth="1"/>
    <col min="6" max="6" width="3.140625" style="1" customWidth="1"/>
    <col min="7" max="7" width="8.140625" style="2" customWidth="1"/>
    <col min="8" max="8" width="25.85546875" style="1" customWidth="1"/>
    <col min="9" max="9" width="26.42578125" style="1" customWidth="1"/>
    <col min="10" max="10" width="10" style="1" customWidth="1"/>
    <col min="11" max="13" width="10.7109375" style="1" customWidth="1"/>
    <col min="14" max="14" width="19" style="1" customWidth="1"/>
    <col min="15" max="16384" width="8.7109375" style="1"/>
  </cols>
  <sheetData>
    <row r="2" spans="1:14" ht="15.75" x14ac:dyDescent="0.25">
      <c r="A2" s="4" t="s">
        <v>73</v>
      </c>
      <c r="B2" s="4"/>
    </row>
    <row r="3" spans="1:14" x14ac:dyDescent="0.25">
      <c r="A3" s="5"/>
      <c r="B3" s="5"/>
    </row>
    <row r="4" spans="1:14" ht="15.75" thickBot="1" x14ac:dyDescent="0.3">
      <c r="A4" s="277" t="s">
        <v>0</v>
      </c>
      <c r="B4" s="277"/>
      <c r="C4" s="277"/>
      <c r="D4" s="278" t="s">
        <v>1</v>
      </c>
      <c r="E4" s="278"/>
      <c r="F4" s="278"/>
      <c r="G4" s="278"/>
      <c r="H4" s="278"/>
      <c r="I4" s="278"/>
      <c r="J4" s="278"/>
      <c r="K4" s="278"/>
      <c r="L4" s="278"/>
      <c r="M4" s="278"/>
      <c r="N4" s="278"/>
    </row>
    <row r="5" spans="1:14" ht="24.95" customHeight="1" thickTop="1" thickBot="1" x14ac:dyDescent="0.3">
      <c r="A5" s="6" t="s">
        <v>31</v>
      </c>
      <c r="B5" s="85" t="s">
        <v>23</v>
      </c>
      <c r="C5" s="279" t="s">
        <v>3</v>
      </c>
      <c r="D5" s="279"/>
      <c r="E5" s="7" t="s">
        <v>4</v>
      </c>
      <c r="F5" s="280" t="s">
        <v>4</v>
      </c>
      <c r="G5" s="280"/>
      <c r="H5" s="280"/>
      <c r="I5" s="280"/>
      <c r="J5" s="281"/>
      <c r="K5" s="8" t="s">
        <v>5</v>
      </c>
      <c r="L5" s="9" t="s">
        <v>6</v>
      </c>
      <c r="M5" s="10" t="s">
        <v>78</v>
      </c>
    </row>
    <row r="6" spans="1:14" ht="20.100000000000001" customHeight="1" thickTop="1" x14ac:dyDescent="0.25">
      <c r="A6" s="95" t="s">
        <v>31</v>
      </c>
      <c r="B6" s="86" t="s">
        <v>7</v>
      </c>
      <c r="C6" s="282">
        <v>4112</v>
      </c>
      <c r="D6" s="282"/>
      <c r="E6" s="11"/>
      <c r="F6" s="283" t="s">
        <v>8</v>
      </c>
      <c r="G6" s="283"/>
      <c r="H6" s="283"/>
      <c r="I6" s="283"/>
      <c r="J6" s="284"/>
      <c r="K6" s="12">
        <v>764900</v>
      </c>
      <c r="L6" s="12">
        <v>764900</v>
      </c>
      <c r="M6" s="13">
        <v>254800</v>
      </c>
    </row>
    <row r="7" spans="1:14" ht="20.100000000000001" customHeight="1" thickBot="1" x14ac:dyDescent="0.3">
      <c r="A7" s="96" t="s">
        <v>31</v>
      </c>
      <c r="B7" s="87" t="s">
        <v>7</v>
      </c>
      <c r="C7" s="285">
        <v>4121</v>
      </c>
      <c r="D7" s="285"/>
      <c r="E7" s="14"/>
      <c r="F7" s="286" t="s">
        <v>84</v>
      </c>
      <c r="G7" s="286"/>
      <c r="H7" s="286"/>
      <c r="I7" s="286"/>
      <c r="J7" s="287"/>
      <c r="K7" s="15">
        <v>19500</v>
      </c>
      <c r="L7" s="15">
        <v>19500</v>
      </c>
      <c r="M7" s="16">
        <v>19500</v>
      </c>
    </row>
    <row r="8" spans="1:14" ht="16.5" customHeight="1" thickTop="1" thickBot="1" x14ac:dyDescent="0.3">
      <c r="A8" s="288" t="s">
        <v>9</v>
      </c>
      <c r="B8" s="289"/>
      <c r="C8" s="289"/>
      <c r="D8" s="289"/>
      <c r="E8" s="289"/>
      <c r="F8" s="289"/>
      <c r="G8" s="289"/>
      <c r="H8" s="289"/>
      <c r="I8" s="289"/>
      <c r="J8" s="290"/>
      <c r="K8" s="17">
        <f>SUM(K6:K7)</f>
        <v>784400</v>
      </c>
      <c r="L8" s="17">
        <f>SUM(L6:L7)</f>
        <v>784400</v>
      </c>
      <c r="M8" s="18">
        <f>SUM(M6:M7)</f>
        <v>274300</v>
      </c>
    </row>
    <row r="9" spans="1:14" s="3" customFormat="1" ht="16.5" thickTop="1" thickBot="1" x14ac:dyDescent="0.3">
      <c r="A9" s="19"/>
      <c r="B9" s="19"/>
      <c r="C9" s="19"/>
      <c r="D9" s="19"/>
      <c r="E9" s="19"/>
      <c r="F9" s="19"/>
      <c r="G9" s="20"/>
      <c r="H9" s="19"/>
      <c r="I9" s="19"/>
      <c r="J9" s="1"/>
      <c r="K9" s="1"/>
      <c r="L9" s="1"/>
      <c r="M9" s="1"/>
      <c r="N9" s="1"/>
    </row>
    <row r="10" spans="1:14" s="3" customFormat="1" ht="15.75" thickTop="1" thickBot="1" x14ac:dyDescent="0.25">
      <c r="A10" s="291" t="s">
        <v>12</v>
      </c>
      <c r="B10" s="291"/>
      <c r="C10" s="291"/>
      <c r="D10" s="291"/>
      <c r="E10" s="291"/>
      <c r="F10" s="291"/>
      <c r="G10" s="291"/>
      <c r="H10" s="291"/>
      <c r="I10" s="291"/>
      <c r="J10" s="292" t="s">
        <v>13</v>
      </c>
      <c r="K10" s="292"/>
      <c r="L10" s="292"/>
      <c r="M10" s="292"/>
      <c r="N10" s="99" t="s">
        <v>14</v>
      </c>
    </row>
    <row r="11" spans="1:14" s="3" customFormat="1" ht="18.75" customHeight="1" thickTop="1" thickBot="1" x14ac:dyDescent="0.25">
      <c r="A11" s="293" t="s">
        <v>31</v>
      </c>
      <c r="B11" s="296" t="s">
        <v>82</v>
      </c>
      <c r="C11" s="299" t="s">
        <v>16</v>
      </c>
      <c r="D11" s="299" t="s">
        <v>3</v>
      </c>
      <c r="E11" s="299"/>
      <c r="F11" s="310" t="s">
        <v>17</v>
      </c>
      <c r="G11" s="310"/>
      <c r="H11" s="272" t="s">
        <v>18</v>
      </c>
      <c r="I11" s="272"/>
      <c r="J11" s="302" t="s">
        <v>19</v>
      </c>
      <c r="K11" s="303"/>
      <c r="L11" s="273" t="s">
        <v>74</v>
      </c>
      <c r="M11" s="23" t="s">
        <v>21</v>
      </c>
      <c r="N11" s="274" t="s">
        <v>20</v>
      </c>
    </row>
    <row r="12" spans="1:14" s="3" customFormat="1" ht="14.25" customHeight="1" thickTop="1" thickBot="1" x14ac:dyDescent="0.25">
      <c r="A12" s="294"/>
      <c r="B12" s="297"/>
      <c r="C12" s="299"/>
      <c r="D12" s="299"/>
      <c r="E12" s="299"/>
      <c r="F12" s="310"/>
      <c r="G12" s="310"/>
      <c r="H12" s="272"/>
      <c r="I12" s="272"/>
      <c r="J12" s="306" t="s">
        <v>34</v>
      </c>
      <c r="K12" s="300" t="s">
        <v>77</v>
      </c>
      <c r="L12" s="273"/>
      <c r="M12" s="46" t="s">
        <v>32</v>
      </c>
      <c r="N12" s="274"/>
    </row>
    <row r="13" spans="1:14" s="3" customFormat="1" ht="14.25" customHeight="1" thickTop="1" thickBot="1" x14ac:dyDescent="0.25">
      <c r="A13" s="295"/>
      <c r="B13" s="298"/>
      <c r="C13" s="299"/>
      <c r="D13" s="299"/>
      <c r="E13" s="299"/>
      <c r="F13" s="310"/>
      <c r="G13" s="310"/>
      <c r="H13" s="272"/>
      <c r="I13" s="272"/>
      <c r="J13" s="307"/>
      <c r="K13" s="301"/>
      <c r="L13" s="273"/>
      <c r="M13" s="47" t="s">
        <v>33</v>
      </c>
      <c r="N13" s="274"/>
    </row>
    <row r="14" spans="1:14" s="3" customFormat="1" ht="15.75" customHeight="1" thickTop="1" x14ac:dyDescent="0.2">
      <c r="A14" s="54" t="s">
        <v>31</v>
      </c>
      <c r="B14" s="88" t="s">
        <v>25</v>
      </c>
      <c r="C14" s="37" t="s">
        <v>22</v>
      </c>
      <c r="D14" s="304">
        <v>4116</v>
      </c>
      <c r="E14" s="304"/>
      <c r="F14" s="40" t="s">
        <v>23</v>
      </c>
      <c r="G14" s="37">
        <v>104513013</v>
      </c>
      <c r="H14" s="305" t="s">
        <v>75</v>
      </c>
      <c r="I14" s="305"/>
      <c r="J14" s="26">
        <v>158833.57999999999</v>
      </c>
      <c r="K14" s="48">
        <v>0</v>
      </c>
      <c r="L14" s="24">
        <v>158833.57999999999</v>
      </c>
      <c r="M14" s="25">
        <f>SUM(J14-L14)</f>
        <v>0</v>
      </c>
      <c r="N14" s="112">
        <v>0</v>
      </c>
    </row>
    <row r="15" spans="1:14" s="3" customFormat="1" ht="15" customHeight="1" x14ac:dyDescent="0.2">
      <c r="A15" s="84" t="s">
        <v>31</v>
      </c>
      <c r="B15" s="89" t="s">
        <v>25</v>
      </c>
      <c r="C15" s="38" t="s">
        <v>22</v>
      </c>
      <c r="D15" s="308">
        <v>4116</v>
      </c>
      <c r="E15" s="308"/>
      <c r="F15" s="41" t="s">
        <v>23</v>
      </c>
      <c r="G15" s="38">
        <v>104113013</v>
      </c>
      <c r="H15" s="309" t="s">
        <v>76</v>
      </c>
      <c r="I15" s="309"/>
      <c r="J15" s="29">
        <v>33972.42</v>
      </c>
      <c r="K15" s="49">
        <v>0</v>
      </c>
      <c r="L15" s="28">
        <v>33972.42</v>
      </c>
      <c r="M15" s="25">
        <f>SUM(J15-L15)</f>
        <v>0</v>
      </c>
      <c r="N15" s="113">
        <v>0</v>
      </c>
    </row>
    <row r="16" spans="1:14" s="3" customFormat="1" ht="15" customHeight="1" x14ac:dyDescent="0.2">
      <c r="A16" s="84" t="s">
        <v>31</v>
      </c>
      <c r="B16" s="90" t="s">
        <v>25</v>
      </c>
      <c r="C16" s="39" t="s">
        <v>22</v>
      </c>
      <c r="D16" s="304">
        <v>4116</v>
      </c>
      <c r="E16" s="304"/>
      <c r="F16" s="42" t="s">
        <v>23</v>
      </c>
      <c r="G16" s="39">
        <v>104513013</v>
      </c>
      <c r="H16" s="305" t="s">
        <v>80</v>
      </c>
      <c r="I16" s="305"/>
      <c r="J16" s="30">
        <v>0</v>
      </c>
      <c r="K16" s="50">
        <v>115236.44</v>
      </c>
      <c r="L16" s="27">
        <v>115236.44</v>
      </c>
      <c r="M16" s="25">
        <f>SUM(J16+K16-L16)</f>
        <v>0</v>
      </c>
      <c r="N16" s="114">
        <v>115236.44</v>
      </c>
    </row>
    <row r="17" spans="1:14" s="3" customFormat="1" ht="15" customHeight="1" x14ac:dyDescent="0.2">
      <c r="A17" s="84" t="s">
        <v>31</v>
      </c>
      <c r="B17" s="88" t="s">
        <v>25</v>
      </c>
      <c r="C17" s="37" t="s">
        <v>22</v>
      </c>
      <c r="D17" s="304">
        <v>4116</v>
      </c>
      <c r="E17" s="304"/>
      <c r="F17" s="43" t="s">
        <v>23</v>
      </c>
      <c r="G17" s="37">
        <v>104113013</v>
      </c>
      <c r="H17" s="309" t="s">
        <v>81</v>
      </c>
      <c r="I17" s="309"/>
      <c r="J17" s="26">
        <v>0</v>
      </c>
      <c r="K17" s="48">
        <v>24647.56</v>
      </c>
      <c r="L17" s="24">
        <v>24647.56</v>
      </c>
      <c r="M17" s="25">
        <f>SUM(J17+K17-L17)</f>
        <v>0</v>
      </c>
      <c r="N17" s="112">
        <v>24647.56</v>
      </c>
    </row>
    <row r="18" spans="1:14" s="3" customFormat="1" ht="15" customHeight="1" thickBot="1" x14ac:dyDescent="0.25">
      <c r="A18" s="55" t="s">
        <v>31</v>
      </c>
      <c r="B18" s="91" t="s">
        <v>26</v>
      </c>
      <c r="C18" s="31" t="s">
        <v>22</v>
      </c>
      <c r="D18" s="320">
        <v>4116</v>
      </c>
      <c r="E18" s="320"/>
      <c r="F18" s="44" t="s">
        <v>23</v>
      </c>
      <c r="G18" s="32">
        <v>14004</v>
      </c>
      <c r="H18" s="56" t="s">
        <v>83</v>
      </c>
      <c r="I18" s="56"/>
      <c r="J18" s="26">
        <v>0</v>
      </c>
      <c r="K18" s="48">
        <v>150000</v>
      </c>
      <c r="L18" s="24">
        <v>150000</v>
      </c>
      <c r="M18" s="25">
        <f>SUM(J18+K18-L18)</f>
        <v>0</v>
      </c>
      <c r="N18" s="112">
        <v>150000</v>
      </c>
    </row>
    <row r="19" spans="1:14" ht="22.5" customHeight="1" thickTop="1" thickBot="1" x14ac:dyDescent="0.3">
      <c r="A19" s="321" t="s">
        <v>29</v>
      </c>
      <c r="B19" s="321"/>
      <c r="C19" s="321"/>
      <c r="D19" s="321"/>
      <c r="E19" s="321"/>
      <c r="F19" s="321"/>
      <c r="G19" s="321"/>
      <c r="H19" s="321"/>
      <c r="I19" s="321"/>
      <c r="J19" s="33">
        <f>SUM(J14:J18)</f>
        <v>192806</v>
      </c>
      <c r="K19" s="51">
        <f>SUM(K14:K18)</f>
        <v>289884</v>
      </c>
      <c r="L19" s="34">
        <f>SUM(L14:L18)</f>
        <v>482690</v>
      </c>
      <c r="M19" s="35">
        <f>SUM(M14:M18)</f>
        <v>0</v>
      </c>
      <c r="N19" s="115">
        <f>SUM(N14:N18)</f>
        <v>289884</v>
      </c>
    </row>
    <row r="20" spans="1:14" s="3" customFormat="1" ht="16.5" thickTop="1" thickBot="1" x14ac:dyDescent="0.3">
      <c r="A20" s="21"/>
      <c r="B20" s="21"/>
      <c r="C20" s="1"/>
      <c r="D20" s="1"/>
      <c r="E20" s="1"/>
      <c r="F20" s="1"/>
      <c r="G20" s="2"/>
      <c r="H20" s="1"/>
      <c r="I20" s="1"/>
      <c r="J20" s="311">
        <f>SUM(J19:K19)</f>
        <v>482690</v>
      </c>
      <c r="K20" s="312"/>
      <c r="L20" s="36"/>
      <c r="M20" s="1"/>
      <c r="N20" s="45"/>
    </row>
    <row r="21" spans="1:14" s="3" customFormat="1" ht="15.75" thickTop="1" x14ac:dyDescent="0.25">
      <c r="A21" s="21"/>
      <c r="B21" s="21"/>
      <c r="C21" s="1"/>
      <c r="D21" s="1"/>
      <c r="E21" s="1"/>
      <c r="F21" s="1"/>
      <c r="G21" s="2"/>
      <c r="H21" s="1"/>
      <c r="I21" s="1"/>
      <c r="J21" s="52"/>
      <c r="K21" s="53"/>
      <c r="L21" s="36"/>
      <c r="M21" s="1"/>
      <c r="N21" s="45"/>
    </row>
    <row r="22" spans="1:14" s="3" customFormat="1" x14ac:dyDescent="0.25">
      <c r="A22" s="21"/>
      <c r="B22" s="21"/>
      <c r="C22" s="1"/>
      <c r="D22" s="1"/>
      <c r="E22" s="1"/>
      <c r="F22" s="1"/>
      <c r="G22" s="2"/>
      <c r="H22" s="1"/>
      <c r="I22" s="1"/>
      <c r="J22" s="52"/>
      <c r="K22" s="53"/>
      <c r="L22" s="36"/>
      <c r="M22" s="1"/>
      <c r="N22" s="45"/>
    </row>
    <row r="23" spans="1:14" s="3" customFormat="1" x14ac:dyDescent="0.25">
      <c r="A23" s="21"/>
      <c r="B23" s="21"/>
      <c r="C23" s="1"/>
      <c r="D23" s="1"/>
      <c r="E23" s="1"/>
      <c r="F23" s="1"/>
      <c r="G23" s="2"/>
      <c r="H23" s="1"/>
      <c r="I23" s="1"/>
      <c r="J23" s="52"/>
      <c r="K23" s="53"/>
      <c r="L23" s="36"/>
      <c r="M23" s="1"/>
      <c r="N23" s="45"/>
    </row>
    <row r="24" spans="1:14" s="3" customFormat="1" x14ac:dyDescent="0.25">
      <c r="A24" s="21"/>
      <c r="B24" s="21"/>
      <c r="C24" s="1"/>
      <c r="D24" s="1"/>
      <c r="E24" s="1"/>
      <c r="F24" s="1"/>
      <c r="G24" s="2"/>
      <c r="H24" s="1"/>
      <c r="I24" s="1"/>
      <c r="J24" s="52"/>
      <c r="K24" s="53"/>
      <c r="L24" s="36"/>
      <c r="M24" s="1"/>
      <c r="N24" s="45"/>
    </row>
    <row r="25" spans="1:14" s="3" customFormat="1" x14ac:dyDescent="0.25">
      <c r="A25" s="21"/>
      <c r="B25" s="21"/>
      <c r="C25" s="1"/>
      <c r="D25" s="1"/>
      <c r="E25" s="1"/>
      <c r="F25" s="1"/>
      <c r="G25" s="2"/>
      <c r="H25" s="1"/>
      <c r="I25" s="1"/>
      <c r="J25" s="52"/>
      <c r="K25" s="53"/>
      <c r="L25" s="36"/>
      <c r="M25" s="1"/>
      <c r="N25" s="45"/>
    </row>
    <row r="26" spans="1:14" s="3" customFormat="1" x14ac:dyDescent="0.25">
      <c r="A26" s="21"/>
      <c r="B26" s="21"/>
      <c r="C26" s="1"/>
      <c r="D26" s="1"/>
      <c r="E26" s="1"/>
      <c r="F26" s="1"/>
      <c r="G26" s="2"/>
      <c r="H26" s="1"/>
      <c r="I26" s="1"/>
      <c r="J26" s="52"/>
      <c r="K26" s="53"/>
      <c r="L26" s="36"/>
      <c r="M26" s="1"/>
      <c r="N26" s="45"/>
    </row>
    <row r="27" spans="1:14" s="3" customFormat="1" x14ac:dyDescent="0.25">
      <c r="A27" s="21"/>
      <c r="B27" s="21"/>
      <c r="C27" s="1"/>
      <c r="D27" s="1"/>
      <c r="E27" s="1"/>
      <c r="F27" s="1"/>
      <c r="G27" s="2"/>
      <c r="H27" s="1"/>
      <c r="I27" s="1"/>
      <c r="J27" s="52"/>
      <c r="K27" s="53"/>
      <c r="L27" s="36"/>
      <c r="M27" s="1"/>
      <c r="N27" s="45"/>
    </row>
    <row r="28" spans="1:14" s="3" customFormat="1" x14ac:dyDescent="0.25">
      <c r="A28" s="21"/>
      <c r="B28" s="21"/>
      <c r="C28" s="1"/>
      <c r="D28" s="1"/>
      <c r="E28" s="1"/>
      <c r="F28" s="1"/>
      <c r="G28" s="2"/>
      <c r="H28" s="1"/>
      <c r="I28" s="1"/>
      <c r="J28" s="52"/>
      <c r="K28" s="53"/>
      <c r="L28" s="36"/>
      <c r="M28" s="1"/>
      <c r="N28" s="45"/>
    </row>
    <row r="29" spans="1:14" s="3" customFormat="1" x14ac:dyDescent="0.25">
      <c r="A29" s="21"/>
      <c r="B29" s="21"/>
      <c r="C29" s="1"/>
      <c r="D29" s="1"/>
      <c r="E29" s="1"/>
      <c r="F29" s="1"/>
      <c r="G29" s="2"/>
      <c r="H29" s="1"/>
      <c r="I29" s="1"/>
      <c r="J29" s="52"/>
      <c r="K29" s="53"/>
      <c r="L29" s="36"/>
      <c r="M29" s="1"/>
      <c r="N29" s="45"/>
    </row>
    <row r="30" spans="1:14" s="3" customFormat="1" x14ac:dyDescent="0.25">
      <c r="A30" s="21"/>
      <c r="B30" s="21"/>
      <c r="C30" s="1"/>
      <c r="D30" s="1"/>
      <c r="E30" s="1"/>
      <c r="F30" s="1"/>
      <c r="G30" s="2"/>
      <c r="H30" s="1"/>
      <c r="I30" s="1"/>
      <c r="J30" s="52"/>
      <c r="K30" s="53"/>
      <c r="L30" s="36"/>
      <c r="M30" s="1"/>
      <c r="N30" s="45"/>
    </row>
    <row r="31" spans="1:14" s="3" customFormat="1" x14ac:dyDescent="0.25">
      <c r="A31" s="21"/>
      <c r="B31" s="21"/>
      <c r="C31" s="1"/>
      <c r="D31" s="1"/>
      <c r="E31" s="1"/>
      <c r="F31" s="1"/>
      <c r="G31" s="2"/>
      <c r="H31" s="1"/>
      <c r="I31" s="1"/>
      <c r="J31" s="52"/>
      <c r="K31" s="53"/>
      <c r="L31" s="36"/>
      <c r="M31" s="1"/>
      <c r="N31" s="45"/>
    </row>
    <row r="32" spans="1:14" s="3" customFormat="1" ht="15" customHeight="1" x14ac:dyDescent="0.2">
      <c r="A32" s="277" t="s">
        <v>10</v>
      </c>
      <c r="B32" s="277"/>
      <c r="C32" s="277"/>
      <c r="D32" s="277"/>
      <c r="E32" s="278" t="s">
        <v>79</v>
      </c>
      <c r="F32" s="278"/>
      <c r="G32" s="278"/>
      <c r="H32" s="278"/>
      <c r="I32" s="278"/>
      <c r="J32" s="278"/>
      <c r="K32" s="278"/>
      <c r="L32" s="278"/>
      <c r="M32" s="278"/>
      <c r="N32" s="278"/>
    </row>
    <row r="33" spans="1:14" s="3" customFormat="1" ht="15.75" thickBot="1" x14ac:dyDescent="0.25">
      <c r="A33" s="316" t="s">
        <v>11</v>
      </c>
      <c r="B33" s="316"/>
      <c r="C33" s="316"/>
      <c r="D33" s="316"/>
      <c r="E33" s="316"/>
      <c r="F33" s="316"/>
      <c r="G33" s="316"/>
      <c r="H33" s="316"/>
      <c r="I33" s="316"/>
      <c r="J33" s="22"/>
      <c r="K33" s="22"/>
      <c r="L33" s="22"/>
      <c r="M33" s="22"/>
      <c r="N33" s="22"/>
    </row>
    <row r="34" spans="1:14" s="3" customFormat="1" ht="15.75" thickTop="1" thickBot="1" x14ac:dyDescent="0.25">
      <c r="A34" s="291" t="s">
        <v>12</v>
      </c>
      <c r="B34" s="291"/>
      <c r="C34" s="291"/>
      <c r="D34" s="291"/>
      <c r="E34" s="291"/>
      <c r="F34" s="291"/>
      <c r="G34" s="291"/>
      <c r="H34" s="291"/>
      <c r="I34" s="291"/>
      <c r="J34" s="292" t="s">
        <v>13</v>
      </c>
      <c r="K34" s="292"/>
      <c r="L34" s="292"/>
      <c r="M34" s="292"/>
      <c r="N34" s="99" t="s">
        <v>14</v>
      </c>
    </row>
    <row r="35" spans="1:14" s="3" customFormat="1" ht="17.25" customHeight="1" thickTop="1" thickBot="1" x14ac:dyDescent="0.25">
      <c r="A35" s="317" t="s">
        <v>15</v>
      </c>
      <c r="B35" s="313" t="s">
        <v>82</v>
      </c>
      <c r="C35" s="299" t="s">
        <v>16</v>
      </c>
      <c r="D35" s="322" t="s">
        <v>3</v>
      </c>
      <c r="E35" s="322"/>
      <c r="F35" s="310" t="s">
        <v>17</v>
      </c>
      <c r="G35" s="310"/>
      <c r="H35" s="272" t="s">
        <v>18</v>
      </c>
      <c r="I35" s="272"/>
      <c r="J35" s="302" t="s">
        <v>19</v>
      </c>
      <c r="K35" s="303"/>
      <c r="L35" s="273" t="s">
        <v>74</v>
      </c>
      <c r="M35" s="23" t="s">
        <v>21</v>
      </c>
      <c r="N35" s="274" t="s">
        <v>20</v>
      </c>
    </row>
    <row r="36" spans="1:14" s="3" customFormat="1" ht="16.5" customHeight="1" thickTop="1" thickBot="1" x14ac:dyDescent="0.25">
      <c r="A36" s="318"/>
      <c r="B36" s="314"/>
      <c r="C36" s="299"/>
      <c r="D36" s="322"/>
      <c r="E36" s="322"/>
      <c r="F36" s="310"/>
      <c r="G36" s="310"/>
      <c r="H36" s="272"/>
      <c r="I36" s="272"/>
      <c r="J36" s="306" t="s">
        <v>34</v>
      </c>
      <c r="K36" s="300" t="s">
        <v>77</v>
      </c>
      <c r="L36" s="273"/>
      <c r="M36" s="46" t="s">
        <v>32</v>
      </c>
      <c r="N36" s="274"/>
    </row>
    <row r="37" spans="1:14" s="3" customFormat="1" ht="14.25" customHeight="1" thickTop="1" thickBot="1" x14ac:dyDescent="0.25">
      <c r="A37" s="319"/>
      <c r="B37" s="315"/>
      <c r="C37" s="299"/>
      <c r="D37" s="322"/>
      <c r="E37" s="322"/>
      <c r="F37" s="310"/>
      <c r="G37" s="310"/>
      <c r="H37" s="272"/>
      <c r="I37" s="272"/>
      <c r="J37" s="307"/>
      <c r="K37" s="301"/>
      <c r="L37" s="273"/>
      <c r="M37" s="47" t="s">
        <v>33</v>
      </c>
      <c r="N37" s="274"/>
    </row>
    <row r="38" spans="1:14" s="3" customFormat="1" ht="15" customHeight="1" thickTop="1" x14ac:dyDescent="0.2">
      <c r="A38" s="160" t="s">
        <v>86</v>
      </c>
      <c r="B38" s="161" t="s">
        <v>25</v>
      </c>
      <c r="C38" s="162" t="s">
        <v>22</v>
      </c>
      <c r="D38" s="308">
        <v>4116</v>
      </c>
      <c r="E38" s="308"/>
      <c r="F38" s="163" t="s">
        <v>23</v>
      </c>
      <c r="G38" s="162">
        <v>104513013</v>
      </c>
      <c r="H38" s="309" t="s">
        <v>127</v>
      </c>
      <c r="I38" s="309"/>
      <c r="J38" s="164">
        <v>0</v>
      </c>
      <c r="K38" s="165">
        <v>11533.2</v>
      </c>
      <c r="L38" s="166">
        <v>11533.2</v>
      </c>
      <c r="M38" s="167">
        <f t="shared" ref="M38:M45" si="0">SUM(K38-L38)</f>
        <v>0</v>
      </c>
      <c r="N38" s="168">
        <v>11533.2</v>
      </c>
    </row>
    <row r="39" spans="1:14" s="3" customFormat="1" ht="15" customHeight="1" x14ac:dyDescent="0.2">
      <c r="A39" s="169" t="s">
        <v>86</v>
      </c>
      <c r="B39" s="170" t="s">
        <v>25</v>
      </c>
      <c r="C39" s="39" t="s">
        <v>22</v>
      </c>
      <c r="D39" s="304">
        <v>4116</v>
      </c>
      <c r="E39" s="304"/>
      <c r="F39" s="42" t="s">
        <v>23</v>
      </c>
      <c r="G39" s="39">
        <v>104113013</v>
      </c>
      <c r="H39" s="305" t="s">
        <v>128</v>
      </c>
      <c r="I39" s="305"/>
      <c r="J39" s="30">
        <v>0</v>
      </c>
      <c r="K39" s="50">
        <v>2466.8000000000002</v>
      </c>
      <c r="L39" s="30">
        <v>2466.8000000000002</v>
      </c>
      <c r="M39" s="201">
        <f t="shared" si="0"/>
        <v>0</v>
      </c>
      <c r="N39" s="114">
        <v>2466.8000000000002</v>
      </c>
    </row>
    <row r="40" spans="1:14" s="3" customFormat="1" ht="15" customHeight="1" x14ac:dyDescent="0.2">
      <c r="A40" s="215" t="s">
        <v>183</v>
      </c>
      <c r="B40" s="157" t="s">
        <v>27</v>
      </c>
      <c r="C40" s="157" t="s">
        <v>22</v>
      </c>
      <c r="D40" s="323">
        <v>4116</v>
      </c>
      <c r="E40" s="323"/>
      <c r="F40" s="158" t="s">
        <v>23</v>
      </c>
      <c r="G40" s="157">
        <v>13101</v>
      </c>
      <c r="H40" s="324" t="s">
        <v>85</v>
      </c>
      <c r="I40" s="324"/>
      <c r="J40" s="26">
        <v>0</v>
      </c>
      <c r="K40" s="223">
        <v>362932</v>
      </c>
      <c r="L40" s="226">
        <v>302932</v>
      </c>
      <c r="M40" s="159">
        <f t="shared" si="0"/>
        <v>60000</v>
      </c>
      <c r="N40" s="224">
        <v>362932</v>
      </c>
    </row>
    <row r="41" spans="1:14" s="3" customFormat="1" ht="15" customHeight="1" x14ac:dyDescent="0.2">
      <c r="A41" s="92" t="s">
        <v>86</v>
      </c>
      <c r="B41" s="37" t="s">
        <v>28</v>
      </c>
      <c r="C41" s="37" t="s">
        <v>22</v>
      </c>
      <c r="D41" s="57">
        <v>4116</v>
      </c>
      <c r="E41" s="42"/>
      <c r="F41" s="43" t="s">
        <v>23</v>
      </c>
      <c r="G41" s="93">
        <v>103533063</v>
      </c>
      <c r="H41" s="275" t="s">
        <v>92</v>
      </c>
      <c r="I41" s="276"/>
      <c r="J41" s="26">
        <v>0</v>
      </c>
      <c r="K41" s="48">
        <v>536014.57999999996</v>
      </c>
      <c r="L41" s="24">
        <v>536014.57999999996</v>
      </c>
      <c r="M41" s="25">
        <f t="shared" si="0"/>
        <v>0</v>
      </c>
      <c r="N41" s="112">
        <v>536014.57999999996</v>
      </c>
    </row>
    <row r="42" spans="1:14" s="3" customFormat="1" ht="15" customHeight="1" x14ac:dyDescent="0.2">
      <c r="A42" s="92" t="s">
        <v>86</v>
      </c>
      <c r="B42" s="37" t="s">
        <v>28</v>
      </c>
      <c r="C42" s="37" t="s">
        <v>22</v>
      </c>
      <c r="D42" s="57">
        <v>4116</v>
      </c>
      <c r="E42" s="42"/>
      <c r="F42" s="43" t="s">
        <v>23</v>
      </c>
      <c r="G42" s="94">
        <v>103133063</v>
      </c>
      <c r="H42" s="275" t="s">
        <v>93</v>
      </c>
      <c r="I42" s="276"/>
      <c r="J42" s="26">
        <v>0</v>
      </c>
      <c r="K42" s="48">
        <v>94590.82</v>
      </c>
      <c r="L42" s="24">
        <v>94590.82</v>
      </c>
      <c r="M42" s="25">
        <f t="shared" si="0"/>
        <v>0</v>
      </c>
      <c r="N42" s="112">
        <v>94590.82</v>
      </c>
    </row>
    <row r="43" spans="1:14" s="3" customFormat="1" ht="15" customHeight="1" x14ac:dyDescent="0.2">
      <c r="A43" s="92" t="s">
        <v>144</v>
      </c>
      <c r="B43" s="37" t="s">
        <v>145</v>
      </c>
      <c r="C43" s="37" t="s">
        <v>22</v>
      </c>
      <c r="D43" s="204">
        <v>4116</v>
      </c>
      <c r="E43" s="42"/>
      <c r="F43" s="43" t="s">
        <v>23</v>
      </c>
      <c r="G43" s="93">
        <v>34053</v>
      </c>
      <c r="H43" s="275" t="s">
        <v>148</v>
      </c>
      <c r="I43" s="276"/>
      <c r="J43" s="26">
        <v>0</v>
      </c>
      <c r="K43" s="48">
        <v>31000</v>
      </c>
      <c r="L43" s="24">
        <v>31000</v>
      </c>
      <c r="M43" s="25">
        <f t="shared" si="0"/>
        <v>0</v>
      </c>
      <c r="N43" s="112">
        <v>31000</v>
      </c>
    </row>
    <row r="44" spans="1:14" s="3" customFormat="1" ht="15" customHeight="1" x14ac:dyDescent="0.2">
      <c r="A44" s="92" t="s">
        <v>144</v>
      </c>
      <c r="B44" s="37" t="s">
        <v>145</v>
      </c>
      <c r="C44" s="37" t="s">
        <v>149</v>
      </c>
      <c r="D44" s="204">
        <v>4216</v>
      </c>
      <c r="E44" s="42"/>
      <c r="F44" s="43" t="s">
        <v>23</v>
      </c>
      <c r="G44" s="94">
        <v>34544</v>
      </c>
      <c r="H44" s="275" t="s">
        <v>148</v>
      </c>
      <c r="I44" s="276"/>
      <c r="J44" s="26">
        <v>0</v>
      </c>
      <c r="K44" s="48">
        <v>59000</v>
      </c>
      <c r="L44" s="24">
        <v>59000</v>
      </c>
      <c r="M44" s="25">
        <f t="shared" si="0"/>
        <v>0</v>
      </c>
      <c r="N44" s="112">
        <v>59000</v>
      </c>
    </row>
    <row r="45" spans="1:14" s="3" customFormat="1" ht="15" customHeight="1" x14ac:dyDescent="0.2">
      <c r="A45" s="92" t="s">
        <v>144</v>
      </c>
      <c r="B45" s="37" t="s">
        <v>146</v>
      </c>
      <c r="C45" s="37" t="s">
        <v>22</v>
      </c>
      <c r="D45" s="204">
        <v>4122</v>
      </c>
      <c r="E45" s="42"/>
      <c r="F45" s="43" t="s">
        <v>23</v>
      </c>
      <c r="G45" s="94">
        <v>555</v>
      </c>
      <c r="H45" s="275" t="s">
        <v>150</v>
      </c>
      <c r="I45" s="276"/>
      <c r="J45" s="26">
        <v>0</v>
      </c>
      <c r="K45" s="48">
        <v>30000</v>
      </c>
      <c r="L45" s="24">
        <v>30000</v>
      </c>
      <c r="M45" s="25">
        <f t="shared" si="0"/>
        <v>0</v>
      </c>
      <c r="N45" s="112">
        <v>30000</v>
      </c>
    </row>
    <row r="46" spans="1:14" s="3" customFormat="1" ht="15" customHeight="1" x14ac:dyDescent="0.2">
      <c r="A46" s="92" t="s">
        <v>144</v>
      </c>
      <c r="B46" s="37" t="s">
        <v>147</v>
      </c>
      <c r="C46" s="37" t="s">
        <v>22</v>
      </c>
      <c r="D46" s="204">
        <v>4122</v>
      </c>
      <c r="E46" s="42"/>
      <c r="F46" s="43" t="s">
        <v>23</v>
      </c>
      <c r="G46" s="94">
        <v>415</v>
      </c>
      <c r="H46" s="275" t="s">
        <v>151</v>
      </c>
      <c r="I46" s="276"/>
      <c r="J46" s="26">
        <v>0</v>
      </c>
      <c r="K46" s="48">
        <v>79000</v>
      </c>
      <c r="L46" s="24">
        <v>79000</v>
      </c>
      <c r="M46" s="25">
        <f>SUM(K46-L46)</f>
        <v>0</v>
      </c>
      <c r="N46" s="112">
        <v>79000</v>
      </c>
    </row>
    <row r="47" spans="1:14" s="3" customFormat="1" ht="15" customHeight="1" x14ac:dyDescent="0.2">
      <c r="A47" s="92" t="s">
        <v>154</v>
      </c>
      <c r="B47" s="218" t="s">
        <v>155</v>
      </c>
      <c r="C47" s="37" t="s">
        <v>22</v>
      </c>
      <c r="D47" s="225">
        <v>4122</v>
      </c>
      <c r="E47" s="42"/>
      <c r="F47" s="43" t="s">
        <v>23</v>
      </c>
      <c r="G47" s="94">
        <v>582</v>
      </c>
      <c r="H47" s="275" t="s">
        <v>156</v>
      </c>
      <c r="I47" s="276"/>
      <c r="J47" s="26">
        <v>0</v>
      </c>
      <c r="K47" s="48">
        <v>30000</v>
      </c>
      <c r="L47" s="24">
        <v>30000</v>
      </c>
      <c r="M47" s="25">
        <f>SUM(K47-L47)</f>
        <v>0</v>
      </c>
      <c r="N47" s="112">
        <v>30000</v>
      </c>
    </row>
    <row r="48" spans="1:14" s="3" customFormat="1" ht="15" customHeight="1" x14ac:dyDescent="0.2">
      <c r="A48" s="92" t="s">
        <v>169</v>
      </c>
      <c r="B48" s="218" t="s">
        <v>170</v>
      </c>
      <c r="C48" s="37" t="s">
        <v>22</v>
      </c>
      <c r="D48" s="233">
        <v>4121</v>
      </c>
      <c r="E48" s="42"/>
      <c r="F48" s="43" t="s">
        <v>61</v>
      </c>
      <c r="G48" s="247" t="s">
        <v>184</v>
      </c>
      <c r="H48" s="234" t="s">
        <v>180</v>
      </c>
      <c r="I48" s="235"/>
      <c r="J48" s="26">
        <v>0</v>
      </c>
      <c r="K48" s="48">
        <v>25000</v>
      </c>
      <c r="L48" s="24">
        <v>25000</v>
      </c>
      <c r="M48" s="25">
        <v>0</v>
      </c>
      <c r="N48" s="112">
        <v>25000</v>
      </c>
    </row>
    <row r="49" spans="1:14" s="3" customFormat="1" ht="15" customHeight="1" x14ac:dyDescent="0.2">
      <c r="A49" s="92" t="s">
        <v>181</v>
      </c>
      <c r="B49" s="218" t="s">
        <v>182</v>
      </c>
      <c r="C49" s="37" t="s">
        <v>22</v>
      </c>
      <c r="D49" s="233">
        <v>4111</v>
      </c>
      <c r="E49" s="42"/>
      <c r="F49" s="43" t="s">
        <v>23</v>
      </c>
      <c r="G49" s="247">
        <v>98071</v>
      </c>
      <c r="H49" s="234" t="s">
        <v>185</v>
      </c>
      <c r="I49" s="235"/>
      <c r="J49" s="26">
        <v>0</v>
      </c>
      <c r="K49" s="48">
        <v>105692</v>
      </c>
      <c r="L49" s="24">
        <v>105692</v>
      </c>
      <c r="M49" s="25">
        <v>0</v>
      </c>
      <c r="N49" s="112">
        <v>105692</v>
      </c>
    </row>
    <row r="50" spans="1:14" s="3" customFormat="1" ht="15" customHeight="1" thickBot="1" x14ac:dyDescent="0.25">
      <c r="A50" s="92" t="s">
        <v>181</v>
      </c>
      <c r="B50" s="31" t="s">
        <v>26</v>
      </c>
      <c r="C50" s="31" t="s">
        <v>22</v>
      </c>
      <c r="D50" s="320">
        <v>4116</v>
      </c>
      <c r="E50" s="320"/>
      <c r="F50" s="44" t="s">
        <v>23</v>
      </c>
      <c r="G50" s="32">
        <v>14004</v>
      </c>
      <c r="H50" s="56" t="s">
        <v>204</v>
      </c>
      <c r="I50" s="56"/>
      <c r="J50" s="26">
        <v>0</v>
      </c>
      <c r="K50" s="48">
        <v>39602</v>
      </c>
      <c r="L50" s="24">
        <v>0</v>
      </c>
      <c r="M50" s="25">
        <f>SUM(K50-L50)</f>
        <v>39602</v>
      </c>
      <c r="N50" s="112">
        <v>39602</v>
      </c>
    </row>
    <row r="51" spans="1:14" s="3" customFormat="1" ht="22.5" customHeight="1" thickTop="1" thickBot="1" x14ac:dyDescent="0.25">
      <c r="A51" s="321" t="s">
        <v>29</v>
      </c>
      <c r="B51" s="321"/>
      <c r="C51" s="321"/>
      <c r="D51" s="321"/>
      <c r="E51" s="321"/>
      <c r="F51" s="321"/>
      <c r="G51" s="321"/>
      <c r="H51" s="321"/>
      <c r="I51" s="321"/>
      <c r="J51" s="33">
        <f>SUM(J38:J50)</f>
        <v>0</v>
      </c>
      <c r="K51" s="51">
        <f>SUM(K38:K50)</f>
        <v>1406831.4</v>
      </c>
      <c r="L51" s="34">
        <f>SUM(L38:L50)</f>
        <v>1307229.3999999999</v>
      </c>
      <c r="M51" s="35">
        <f>SUM(M38:M50)</f>
        <v>99602</v>
      </c>
      <c r="N51" s="115">
        <f>SUM(N38:N50)</f>
        <v>1406831.4</v>
      </c>
    </row>
    <row r="52" spans="1:14" s="3" customFormat="1" ht="16.5" thickTop="1" thickBot="1" x14ac:dyDescent="0.3">
      <c r="A52" s="325" t="s">
        <v>30</v>
      </c>
      <c r="B52" s="325"/>
      <c r="C52" s="325"/>
      <c r="D52" s="325"/>
      <c r="E52" s="325"/>
      <c r="F52" s="325"/>
      <c r="G52" s="325"/>
      <c r="H52" s="325"/>
      <c r="I52" s="326"/>
      <c r="J52" s="311">
        <f>SUM(J51:K51)</f>
        <v>1406831.4</v>
      </c>
      <c r="K52" s="312"/>
      <c r="L52" s="36"/>
      <c r="M52" s="1"/>
      <c r="N52" s="45"/>
    </row>
    <row r="53" spans="1:14" ht="15.75" thickTop="1" x14ac:dyDescent="0.25"/>
    <row r="56" spans="1:14" x14ac:dyDescent="0.25">
      <c r="H56" s="45"/>
    </row>
    <row r="57" spans="1:14" x14ac:dyDescent="0.25">
      <c r="H57" s="227"/>
    </row>
    <row r="58" spans="1:14" x14ac:dyDescent="0.25">
      <c r="H58" s="227"/>
    </row>
    <row r="59" spans="1:14" x14ac:dyDescent="0.25">
      <c r="H59" s="227"/>
    </row>
    <row r="60" spans="1:14" x14ac:dyDescent="0.25">
      <c r="H60" s="45"/>
    </row>
  </sheetData>
  <sheetProtection selectLockedCells="1" selectUnlockedCells="1"/>
  <mergeCells count="66">
    <mergeCell ref="J52:K52"/>
    <mergeCell ref="D40:E40"/>
    <mergeCell ref="H40:I40"/>
    <mergeCell ref="D39:E39"/>
    <mergeCell ref="H39:I39"/>
    <mergeCell ref="A52:I52"/>
    <mergeCell ref="H41:I41"/>
    <mergeCell ref="H42:I42"/>
    <mergeCell ref="H44:I44"/>
    <mergeCell ref="H47:I47"/>
    <mergeCell ref="H43:I43"/>
    <mergeCell ref="J34:M34"/>
    <mergeCell ref="A51:I51"/>
    <mergeCell ref="L35:L37"/>
    <mergeCell ref="D38:E38"/>
    <mergeCell ref="H38:I38"/>
    <mergeCell ref="F35:G37"/>
    <mergeCell ref="A34:I34"/>
    <mergeCell ref="D35:E37"/>
    <mergeCell ref="H46:I46"/>
    <mergeCell ref="D50:E50"/>
    <mergeCell ref="N35:N37"/>
    <mergeCell ref="J36:J37"/>
    <mergeCell ref="K36:K37"/>
    <mergeCell ref="J20:K20"/>
    <mergeCell ref="A32:D32"/>
    <mergeCell ref="E32:N32"/>
    <mergeCell ref="B35:B37"/>
    <mergeCell ref="A33:I33"/>
    <mergeCell ref="A35:A37"/>
    <mergeCell ref="C35:C37"/>
    <mergeCell ref="H35:I37"/>
    <mergeCell ref="J35:K35"/>
    <mergeCell ref="D15:E15"/>
    <mergeCell ref="H15:I15"/>
    <mergeCell ref="D16:E16"/>
    <mergeCell ref="D18:E18"/>
    <mergeCell ref="A19:I19"/>
    <mergeCell ref="H16:I16"/>
    <mergeCell ref="D17:E17"/>
    <mergeCell ref="H17:I17"/>
    <mergeCell ref="B11:B13"/>
    <mergeCell ref="C11:C13"/>
    <mergeCell ref="K12:K13"/>
    <mergeCell ref="J11:K11"/>
    <mergeCell ref="D14:E14"/>
    <mergeCell ref="H14:I14"/>
    <mergeCell ref="J12:J13"/>
    <mergeCell ref="D11:E13"/>
    <mergeCell ref="F11:G13"/>
    <mergeCell ref="H11:I13"/>
    <mergeCell ref="L11:L13"/>
    <mergeCell ref="N11:N13"/>
    <mergeCell ref="H45:I45"/>
    <mergeCell ref="A4:C4"/>
    <mergeCell ref="D4:N4"/>
    <mergeCell ref="C5:D5"/>
    <mergeCell ref="F5:J5"/>
    <mergeCell ref="C6:D6"/>
    <mergeCell ref="F6:J6"/>
    <mergeCell ref="C7:D7"/>
    <mergeCell ref="F7:J7"/>
    <mergeCell ref="A8:J8"/>
    <mergeCell ref="A10:I10"/>
    <mergeCell ref="J10:M10"/>
    <mergeCell ref="A11:A13"/>
  </mergeCells>
  <pageMargins left="0" right="0" top="0.94488188976377963" bottom="0.74803149606299213" header="0.31496062992125984" footer="0.51181102362204722"/>
  <pageSetup paperSize="9" firstPageNumber="0" orientation="landscape" verticalDpi="300" r:id="rId1"/>
  <headerFooter alignWithMargins="0">
    <oddHeader>&amp;L&amp;"Calibri,Tučné"&amp;14MĚSTO Štíty
&amp;11IČO : 00303453
DIČ : CZ00303453&amp;C&amp;"Calibri,Tučné"&amp;14Přehled DOTACÍ
 v návaznosti na rozpočet&amp;R&amp;"Calibri,Tučné"&amp;11Rok 2017</oddHeader>
    <oddFooter>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ROZPOČTOVÉ OPATŘENÍ č. 7 </vt:lpstr>
      <vt:lpstr>Přehled o stavu rozpočtu 2017</vt:lpstr>
      <vt:lpstr>Dotace 2017 - přehled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cp:lastPrinted>2017-11-15T08:05:11Z</cp:lastPrinted>
  <dcterms:created xsi:type="dcterms:W3CDTF">2017-11-15T10:10:23Z</dcterms:created>
  <dcterms:modified xsi:type="dcterms:W3CDTF">2024-02-07T09:51:46Z</dcterms:modified>
</cp:coreProperties>
</file>