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2"/>
  </bookViews>
  <sheets>
    <sheet name="Přehled o stavu rozpočtu " sheetId="38" r:id="rId1"/>
    <sheet name="Rozpočtové opatření č. 1" sheetId="39" r:id="rId2"/>
    <sheet name="Příloha RO č. 1" sheetId="41" r:id="rId3"/>
  </sheets>
  <definedNames>
    <definedName name="_xlnm.Print_Titles" localSheetId="0">'Přehled o stavu rozpočtu '!$1:$2</definedName>
    <definedName name="_xlnm.Print_Titles" localSheetId="1">'Rozpočtové opatření č. 1'!$1:$1</definedName>
  </definedNames>
  <calcPr calcId="145621"/>
</workbook>
</file>

<file path=xl/calcChain.xml><?xml version="1.0" encoding="utf-8"?>
<calcChain xmlns="http://schemas.openxmlformats.org/spreadsheetml/2006/main">
  <c r="C28" i="38" l="1"/>
  <c r="C27" i="38"/>
  <c r="I76" i="41" l="1"/>
  <c r="J76" i="41" s="1"/>
  <c r="I74" i="41"/>
  <c r="J74" i="41"/>
  <c r="M19" i="39" l="1"/>
  <c r="L19" i="39"/>
  <c r="H81" i="41" l="1"/>
  <c r="J64" i="41"/>
  <c r="I65" i="41"/>
  <c r="J65" i="41" s="1"/>
  <c r="I66" i="41"/>
  <c r="J66" i="41" s="1"/>
  <c r="I67" i="41"/>
  <c r="J67" i="41" s="1"/>
  <c r="J68" i="41"/>
  <c r="I69" i="41"/>
  <c r="J69" i="41" s="1"/>
  <c r="I70" i="41"/>
  <c r="J70" i="41" s="1"/>
  <c r="I71" i="41"/>
  <c r="J71" i="41" s="1"/>
  <c r="J72" i="41"/>
  <c r="I73" i="41"/>
  <c r="J73" i="41" s="1"/>
  <c r="I75" i="41"/>
  <c r="J75" i="41" s="1"/>
  <c r="I77" i="41"/>
  <c r="J77" i="41" s="1"/>
  <c r="J78" i="41"/>
  <c r="I79" i="41"/>
  <c r="J79" i="41" s="1"/>
  <c r="I80" i="41"/>
  <c r="J80" i="41" s="1"/>
  <c r="I63" i="41"/>
  <c r="J63" i="41" s="1"/>
  <c r="I62" i="41"/>
  <c r="J62" i="41" s="1"/>
  <c r="I61" i="41"/>
  <c r="J60" i="41"/>
  <c r="I46" i="41"/>
  <c r="H46" i="41"/>
  <c r="J45" i="41"/>
  <c r="J46" i="41" s="1"/>
  <c r="I33" i="41"/>
  <c r="I36" i="41" s="1"/>
  <c r="I37" i="41" s="1"/>
  <c r="J37" i="41" s="1"/>
  <c r="J38" i="41"/>
  <c r="H36" i="41"/>
  <c r="H37" i="41" s="1"/>
  <c r="J35" i="41"/>
  <c r="J34" i="41"/>
  <c r="J32" i="41"/>
  <c r="J31" i="41"/>
  <c r="G12" i="41"/>
  <c r="F12" i="41"/>
  <c r="E12" i="41"/>
  <c r="H12" i="41"/>
  <c r="I11" i="41"/>
  <c r="J11" i="41" s="1"/>
  <c r="I10" i="41"/>
  <c r="J10" i="41" s="1"/>
  <c r="I9" i="41"/>
  <c r="I4" i="41"/>
  <c r="J4" i="41" s="1"/>
  <c r="I81" i="41" l="1"/>
  <c r="J61" i="41"/>
  <c r="J81" i="41" s="1"/>
  <c r="I12" i="41"/>
  <c r="J33" i="41"/>
  <c r="J36" i="41" s="1"/>
  <c r="I48" i="41" s="1"/>
  <c r="J9" i="41"/>
  <c r="J12" i="41" s="1"/>
  <c r="I14" i="41" s="1"/>
  <c r="G81" i="41"/>
  <c r="G46" i="41"/>
  <c r="F46" i="41"/>
  <c r="E46" i="41"/>
  <c r="G36" i="41"/>
  <c r="F36" i="41"/>
  <c r="E36" i="41"/>
  <c r="M10" i="39"/>
  <c r="L10" i="39"/>
  <c r="D36" i="38"/>
  <c r="E35" i="38"/>
  <c r="E33" i="38"/>
  <c r="E14" i="38"/>
  <c r="D28" i="38" s="1"/>
  <c r="E6" i="38"/>
  <c r="D27" i="38" s="1"/>
  <c r="D29" i="38" l="1"/>
  <c r="D39" i="38"/>
  <c r="D40" i="38"/>
  <c r="E18" i="38"/>
  <c r="D41" i="38" l="1"/>
  <c r="C34" i="38"/>
  <c r="E34" i="38" s="1"/>
  <c r="C32" i="38"/>
  <c r="E23" i="38"/>
  <c r="E28" i="38"/>
  <c r="E10" i="38" l="1"/>
  <c r="C36" i="38"/>
  <c r="E32" i="38"/>
  <c r="E36" i="38" s="1"/>
  <c r="E40" i="38"/>
  <c r="C40" i="38"/>
  <c r="E27" i="38" l="1"/>
  <c r="C29" i="38"/>
  <c r="C39" i="38"/>
  <c r="C41" i="38" s="1"/>
  <c r="E39" i="38" l="1"/>
  <c r="E41" i="38" s="1"/>
  <c r="E29" i="38"/>
</calcChain>
</file>

<file path=xl/sharedStrings.xml><?xml version="1.0" encoding="utf-8"?>
<sst xmlns="http://schemas.openxmlformats.org/spreadsheetml/2006/main" count="276" uniqueCount="151">
  <si>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</si>
  <si>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</si>
  <si>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</si>
  <si>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</si>
  <si>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</si>
  <si>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</si>
  <si>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</si>
  <si>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</si>
  <si>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</si>
  <si>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</si>
  <si>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</si>
  <si>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</si>
  <si>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</si>
  <si>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</si>
  <si>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</si>
  <si>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</si>
  <si>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</si>
  <si>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</si>
  <si>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</si>
  <si>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</si>
  <si>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</si>
  <si>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</si>
  <si>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</si>
  <si>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</si>
  <si>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</si>
  <si>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</si>
  <si>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</si>
  <si>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</si>
  <si>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</si>
  <si>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</si>
  <si>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</si>
  <si>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</si>
  <si>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</si>
  <si>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</si>
  <si>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</si>
  <si>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</si>
  <si>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</si>
  <si>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</si>
  <si>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</si>
  <si>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</si>
  <si>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</si>
  <si>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</si>
  <si>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</si>
  <si>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</si>
  <si>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</si>
  <si>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</si>
  <si>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</si>
  <si>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</si>
  <si>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</si>
  <si>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</si>
  <si>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</si>
  <si>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</si>
  <si>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</si>
  <si>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</si>
  <si>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</si>
  <si>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</si>
  <si>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</si>
  <si>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</si>
  <si>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</si>
  <si>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</si>
  <si>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</si>
  <si>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</si>
  <si>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Úpravený rozpočet 2023</t>
  </si>
  <si>
    <t>Stav k 31.12.2023 (skutečnost)</t>
  </si>
  <si>
    <t>6xxx</t>
  </si>
  <si>
    <t>Neinvestiční výdaje (5xxx)</t>
  </si>
  <si>
    <t>Investiční výdaje (6xxx)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</si>
  <si>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</si>
  <si>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</si>
  <si>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</si>
  <si>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</si>
  <si>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ROZPOČET na ROK 2024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</si>
  <si>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</si>
  <si>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27.03.2024: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</si>
  <si>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27.03.2024: </t>
    </r>
  </si>
  <si>
    <t>PŘÍJMY 2024 celkem (+)</t>
  </si>
  <si>
    <t>VÝDAJE 2024 celkem (-)</t>
  </si>
  <si>
    <t>Rozpočet  schválený 2024</t>
  </si>
  <si>
    <t>Pardubický kraj - příspěvek na dopravní obslužnost na rok 2024</t>
  </si>
  <si>
    <t>KIDSOK - příspěvek na dopravní obslužnost na rok 2024</t>
  </si>
  <si>
    <t>Investiční transfery spolkům</t>
  </si>
  <si>
    <t>Sdružení místních samospráv ČR, z. s. - členský příspěvek na rok 2024</t>
  </si>
  <si>
    <t>TJ SOKOL Štíty, spolek - transfery na činnost roku 2024</t>
  </si>
  <si>
    <t>Svaz knihovníků a informačních pracovníků - členský příspěvek 2024</t>
  </si>
  <si>
    <t>ZŠ a MŠ Štíty - příspěvek na provoz ZŠ  a MŠ od zřizovatele na rok 2024</t>
  </si>
  <si>
    <t>Asociace turistických informačních center - člen.příspěvek na rok 2024</t>
  </si>
  <si>
    <t>Město Zábřeh - za řešení přestupků roku 2024</t>
  </si>
  <si>
    <t>MAS Horní Pomoraví, o.p.s. - členský příspěvek v za rok 2024</t>
  </si>
  <si>
    <t>SVOL, komora obecních lesů - členský příspěvek na rok 2024</t>
  </si>
  <si>
    <t>SDRUŽENÍ CESTOVNÍHO RUCHU Jeseníky - člen.příspěvek na rok 2024</t>
  </si>
  <si>
    <t>Mikroregion Zábřežsko - členský příspěvek za rok 2024</t>
  </si>
  <si>
    <t>Junák - český skaut, spolek - fin.dar na činnost skautského oddílu Hledači Štíty</t>
  </si>
  <si>
    <t>Crhovská chasa - fin.dar na pořádání spol., kultur. a sport. akcí v roce 2024</t>
  </si>
  <si>
    <t>Klub seniorů Štíty, z.s. - fin.dar na pořádání poznávacích zájezdů, ... v roce 2024</t>
  </si>
  <si>
    <t xml:space="preserve">SH ČMS - Sbor dobrovolných hasičů Horní Studénky - finanční dar na dofinancování nákupu překážek pro požární sport SDH Horní Studénky v roce 2024 </t>
  </si>
  <si>
    <t>Neinvestiční transfery zřízeným přísp.org.</t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</si>
  <si>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880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</si>
  <si>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881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rozpočtu kraje)</t>
    </r>
  </si>
  <si>
    <r>
      <t xml:space="preserve">ZŠ a MŠ Štíty - </t>
    </r>
    <r>
      <rPr>
        <sz val="6"/>
        <rFont val="Times New Roman"/>
        <family val="1"/>
        <charset val="238"/>
      </rPr>
      <t>průtok.transfer</t>
    </r>
    <r>
      <rPr>
        <sz val="8"/>
        <rFont val="Times New Roman"/>
        <family val="1"/>
        <charset val="238"/>
      </rPr>
      <t xml:space="preserve"> "Příspěvky na obědy do škol v Olomouckém kraji" - </t>
    </r>
    <r>
      <rPr>
        <b/>
        <sz val="8"/>
        <rFont val="Times New Roman"/>
        <family val="1"/>
        <charset val="238"/>
      </rPr>
      <t>ÚZ 954</t>
    </r>
    <r>
      <rPr>
        <sz val="8"/>
        <rFont val="Times New Roman"/>
        <family val="1"/>
        <charset val="238"/>
      </rPr>
      <t xml:space="preserve"> </t>
    </r>
    <r>
      <rPr>
        <sz val="6"/>
        <rFont val="Times New Roman"/>
        <family val="1"/>
        <charset val="238"/>
      </rPr>
      <t>(podíl z OP Zaměstnanost plus)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</si>
  <si>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</si>
  <si>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</si>
  <si>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</si>
  <si>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1/2024 - RMě Štíty č. 36 dne 24.04.2024: </t>
    </r>
  </si>
  <si>
    <t>Rozpočtové změny 2024</t>
  </si>
  <si>
    <t>Rozpočet upravený 2024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</si>
  <si>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</si>
  <si>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</si>
  <si>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</si>
  <si>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</si>
  <si>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</si>
  <si>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</si>
  <si>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</si>
  <si>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</si>
  <si>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</si>
  <si>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</si>
  <si>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</si>
  <si>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</si>
  <si>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</si>
  <si>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</si>
  <si>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</si>
  <si>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</si>
  <si>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</si>
  <si>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</si>
  <si>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003xxx</t>
  </si>
  <si>
    <t>VPP - výdaje hrazené z účelové neinvestiční dotace (EU)</t>
  </si>
  <si>
    <t>231</t>
  </si>
  <si>
    <t>0</t>
  </si>
  <si>
    <t>VPP - výdaje hrazené z účelové neinvestiční dotace (SR)</t>
  </si>
  <si>
    <t>Celkem</t>
  </si>
  <si>
    <t xml:space="preserve">I. (Změna) Neinvestiční dotace na VEŘEJNĚ PROSPĚŠNÉ PRÁCE (VPP) - SPOLEČENSKY ÚČELNÉ PRACOVNÍ MÍSTO - dotace EU a SR - Úřad práce Šumperk </t>
  </si>
  <si>
    <t>144513022</t>
  </si>
  <si>
    <t>Účelová neinvestiční dotace na VPP za 4/2024 - evropský podíl 76,73% (EU)</t>
  </si>
  <si>
    <t>144113022</t>
  </si>
  <si>
    <t>Účelová neinvestiční dotace na VPP za 4/2024 - národní podíl 23,27% (SR)</t>
  </si>
  <si>
    <t>005512</t>
  </si>
  <si>
    <t>ROZPOČTOVÉ OPATŘENÍ aktuální</t>
  </si>
  <si>
    <t>¯</t>
  </si>
  <si>
    <t>RO č. 1/2024</t>
  </si>
  <si>
    <t>Rozpočtové změny 2024 celkem</t>
  </si>
  <si>
    <t>ROZPOČET UPRAVENÝ na ROK 2024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</si>
  <si>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</si>
  <si>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 xml:space="preserve">2) Změny rozpočtu - vlastní: </t>
  </si>
  <si>
    <t>003900</t>
  </si>
  <si>
    <t>5222</t>
  </si>
  <si>
    <t>005xxx</t>
  </si>
  <si>
    <t xml:space="preserve">SLUŽBY PRO OBYVATELSTVO - Veteran Car Club Červená Voda - Finanční dar na pokrytí nákladů na pořádání závodu veteránů </t>
  </si>
  <si>
    <t xml:space="preserve">Požární ochrana - dobrovolná část - SH ČMS - Sbor dobrovolných hasičů Crhov - Finanční dar na částečné pokrytí nákladů na stavební úpravy (opravy) hasičské zbrojnice v Crhově </t>
  </si>
  <si>
    <t>SLUŽBY PRO OBYVATELSTVO - neinvestiční výdaje § 3xxx.</t>
  </si>
  <si>
    <t>Bezpečnost státu a právní ochrana - neinvestiční výdaje § 5xxx.</t>
  </si>
  <si>
    <t xml:space="preserve">SH ČMS - Sbor dobrovolných hasičů Crhov - finanční dar na částečné pokrytí nákladů na stavební úpravy (opravy) hasičské zbrojnice v Crhově </t>
  </si>
  <si>
    <t xml:space="preserve">Veteran Car Club Červená Voda - finační dar na pokrytí nákladů na pořádání závodu veteránů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</si>
</sst>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7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rgb="FF000080"/>
      <name val="Times New Roman"/>
      <family val="1"/>
      <charset val="238"/>
    </font>
    <font>
      <sz val="1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name val="Times New Roman"/>
      <family val="1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2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medium">
        <color rgb="FF000000"/>
      </top>
      <bottom/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37" fillId="0" borderId="0"/>
    <xf numFmtId="0" fontId="1" fillId="0" borderId="0"/>
    <xf numFmtId="0" fontId="38" fillId="0" borderId="0"/>
    <xf numFmtId="0" fontId="77" fillId="0" borderId="0"/>
    <xf numFmtId="0" fontId="2" fillId="0" borderId="0"/>
    <xf numFmtId="0" fontId="96" fillId="0" borderId="0"/>
  </cellStyleXfs>
  <cellXfs count="330">
    <xf numFmtId="0" fontId="0" fillId="0" borderId="0" xfId="0"/>
    <xf numFmtId="0" fontId="2" fillId="0" borderId="0" xfId="1"/>
    <xf numFmtId="0" fontId="7" fillId="0" borderId="0" xfId="0" applyFont="1"/>
    <xf numFmtId="0" fontId="9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5" fontId="14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9" fillId="0" borderId="0" xfId="0" applyFont="1" applyFill="1" applyAlignment="1" applyProtection="1">
      <alignment vertical="center"/>
    </xf>
    <xf numFmtId="165" fontId="11" fillId="5" borderId="13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justify" vertical="center"/>
    </xf>
    <xf numFmtId="165" fontId="11" fillId="5" borderId="0" xfId="0" applyNumberFormat="1" applyFont="1" applyFill="1" applyAlignment="1" applyProtection="1">
      <alignment vertical="center"/>
    </xf>
    <xf numFmtId="165" fontId="11" fillId="5" borderId="0" xfId="0" applyNumberFormat="1" applyFont="1" applyFill="1" applyProtection="1"/>
    <xf numFmtId="3" fontId="25" fillId="6" borderId="14" xfId="0" applyNumberFormat="1" applyFont="1" applyFill="1" applyBorder="1" applyAlignment="1" applyProtection="1">
      <alignment horizontal="center" vertical="center" wrapText="1"/>
    </xf>
    <xf numFmtId="165" fontId="27" fillId="5" borderId="16" xfId="0" applyNumberFormat="1" applyFont="1" applyFill="1" applyBorder="1" applyAlignment="1" applyProtection="1">
      <alignment vertical="center" wrapText="1"/>
    </xf>
    <xf numFmtId="165" fontId="27" fillId="5" borderId="17" xfId="0" applyNumberFormat="1" applyFont="1" applyFill="1" applyBorder="1" applyAlignment="1" applyProtection="1">
      <alignment vertical="center" wrapText="1"/>
    </xf>
    <xf numFmtId="165" fontId="22" fillId="6" borderId="14" xfId="0" applyNumberFormat="1" applyFont="1" applyFill="1" applyBorder="1" applyAlignment="1" applyProtection="1">
      <alignment vertical="center" wrapText="1"/>
    </xf>
    <xf numFmtId="0" fontId="28" fillId="0" borderId="13" xfId="0" applyFont="1" applyFill="1" applyBorder="1" applyAlignment="1" applyProtection="1">
      <alignment horizontal="center" vertical="center"/>
    </xf>
    <xf numFmtId="0" fontId="29" fillId="5" borderId="0" xfId="0" applyFont="1" applyFill="1" applyAlignment="1" applyProtection="1">
      <alignment horizontal="center" vertical="center"/>
    </xf>
    <xf numFmtId="0" fontId="27" fillId="0" borderId="5" xfId="0" applyFont="1" applyFill="1" applyBorder="1" applyAlignment="1" applyProtection="1">
      <alignment vertical="center"/>
    </xf>
    <xf numFmtId="0" fontId="27" fillId="0" borderId="18" xfId="0" applyFont="1" applyFill="1" applyBorder="1" applyAlignment="1" applyProtection="1">
      <alignment vertical="center" wrapText="1"/>
    </xf>
    <xf numFmtId="165" fontId="27" fillId="5" borderId="19" xfId="0" applyNumberFormat="1" applyFont="1" applyFill="1" applyBorder="1" applyAlignment="1" applyProtection="1">
      <alignment horizontal="right" vertical="center" wrapText="1"/>
    </xf>
    <xf numFmtId="0" fontId="27" fillId="0" borderId="9" xfId="0" applyFont="1" applyFill="1" applyBorder="1" applyAlignment="1" applyProtection="1">
      <alignment vertical="center"/>
    </xf>
    <xf numFmtId="0" fontId="27" fillId="0" borderId="20" xfId="0" applyFont="1" applyFill="1" applyBorder="1" applyAlignment="1" applyProtection="1">
      <alignment vertical="center" wrapText="1"/>
    </xf>
    <xf numFmtId="165" fontId="27" fillId="0" borderId="15" xfId="0" applyNumberFormat="1" applyFont="1" applyFill="1" applyBorder="1" applyAlignment="1" applyProtection="1">
      <alignment horizontal="right" vertical="center" wrapText="1"/>
    </xf>
    <xf numFmtId="0" fontId="27" fillId="0" borderId="0" xfId="0" applyFont="1" applyFill="1" applyAlignment="1" applyProtection="1">
      <alignment vertical="center"/>
    </xf>
    <xf numFmtId="166" fontId="27" fillId="0" borderId="0" xfId="0" applyNumberFormat="1" applyFont="1" applyFill="1" applyAlignment="1" applyProtection="1">
      <alignment vertical="center"/>
    </xf>
    <xf numFmtId="166" fontId="4" fillId="0" borderId="0" xfId="0" applyNumberFormat="1" applyFont="1" applyFill="1" applyAlignment="1" applyProtection="1">
      <alignment vertical="center"/>
    </xf>
    <xf numFmtId="165" fontId="27" fillId="5" borderId="21" xfId="0" applyNumberFormat="1" applyFont="1" applyFill="1" applyBorder="1" applyAlignment="1" applyProtection="1">
      <alignment vertical="center" wrapText="1"/>
    </xf>
    <xf numFmtId="165" fontId="27" fillId="5" borderId="22" xfId="0" applyNumberFormat="1" applyFont="1" applyFill="1" applyBorder="1" applyAlignment="1" applyProtection="1">
      <alignment vertical="center" wrapText="1"/>
    </xf>
    <xf numFmtId="165" fontId="22" fillId="6" borderId="14" xfId="0" applyNumberFormat="1" applyFont="1" applyFill="1" applyBorder="1" applyAlignment="1" applyProtection="1">
      <alignment vertical="center"/>
    </xf>
    <xf numFmtId="0" fontId="0" fillId="4" borderId="0" xfId="0" applyFill="1"/>
    <xf numFmtId="0" fontId="39" fillId="0" borderId="0" xfId="0" applyFont="1"/>
    <xf numFmtId="0" fontId="45" fillId="0" borderId="0" xfId="0" applyFont="1"/>
    <xf numFmtId="2" fontId="43" fillId="0" borderId="0" xfId="0" applyNumberFormat="1" applyFont="1" applyAlignment="1">
      <alignment horizontal="left" vertical="center"/>
    </xf>
    <xf numFmtId="2" fontId="46" fillId="0" borderId="0" xfId="0" applyNumberFormat="1" applyFont="1" applyAlignment="1">
      <alignment horizontal="left" vertical="center"/>
    </xf>
    <xf numFmtId="2" fontId="47" fillId="0" borderId="0" xfId="0" applyNumberFormat="1" applyFont="1" applyAlignment="1">
      <alignment horizontal="left" vertical="center"/>
    </xf>
    <xf numFmtId="164" fontId="48" fillId="0" borderId="0" xfId="0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164" fontId="49" fillId="0" borderId="0" xfId="1" applyNumberFormat="1" applyFont="1" applyAlignment="1">
      <alignment vertical="center"/>
    </xf>
    <xf numFmtId="0" fontId="55" fillId="0" borderId="0" xfId="1" applyFont="1"/>
    <xf numFmtId="164" fontId="56" fillId="11" borderId="25" xfId="3" applyNumberFormat="1" applyFont="1" applyFill="1" applyBorder="1" applyAlignment="1">
      <alignment vertical="center"/>
    </xf>
    <xf numFmtId="49" fontId="27" fillId="0" borderId="0" xfId="3" applyNumberFormat="1" applyFont="1" applyAlignment="1">
      <alignment vertical="center" wrapText="1"/>
    </xf>
    <xf numFmtId="164" fontId="40" fillId="0" borderId="0" xfId="3" applyNumberFormat="1" applyFont="1" applyAlignment="1">
      <alignment horizontal="right" vertical="center" wrapText="1"/>
    </xf>
    <xf numFmtId="164" fontId="58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4" fontId="42" fillId="11" borderId="8" xfId="3" applyNumberFormat="1" applyFont="1" applyFill="1" applyBorder="1" applyAlignment="1">
      <alignment vertical="center" wrapText="1"/>
    </xf>
    <xf numFmtId="164" fontId="59" fillId="11" borderId="8" xfId="3" applyNumberFormat="1" applyFont="1" applyFill="1" applyBorder="1" applyAlignment="1">
      <alignment vertical="center" wrapText="1"/>
    </xf>
    <xf numFmtId="165" fontId="4" fillId="5" borderId="19" xfId="0" applyNumberFormat="1" applyFont="1" applyFill="1" applyBorder="1" applyAlignment="1" applyProtection="1">
      <alignment horizontal="right" vertical="center" wrapText="1"/>
    </xf>
    <xf numFmtId="165" fontId="4" fillId="5" borderId="19" xfId="0" applyNumberFormat="1" applyFont="1" applyFill="1" applyBorder="1" applyAlignment="1" applyProtection="1">
      <alignment vertical="center" wrapText="1"/>
    </xf>
    <xf numFmtId="2" fontId="50" fillId="2" borderId="10" xfId="0" applyNumberFormat="1" applyFont="1" applyFill="1" applyBorder="1" applyAlignment="1">
      <alignment horizontal="left" vertical="center" wrapText="1"/>
    </xf>
    <xf numFmtId="2" fontId="51" fillId="2" borderId="46" xfId="0" applyNumberFormat="1" applyFont="1" applyFill="1" applyBorder="1" applyAlignment="1">
      <alignment horizontal="center" vertical="center" wrapText="1"/>
    </xf>
    <xf numFmtId="164" fontId="62" fillId="2" borderId="11" xfId="0" applyNumberFormat="1" applyFont="1" applyFill="1" applyBorder="1" applyAlignment="1">
      <alignment horizontal="right" vertical="center" wrapText="1"/>
    </xf>
    <xf numFmtId="164" fontId="56" fillId="2" borderId="12" xfId="0" applyNumberFormat="1" applyFont="1" applyFill="1" applyBorder="1" applyAlignment="1">
      <alignment horizontal="right" vertical="center" wrapText="1"/>
    </xf>
    <xf numFmtId="49" fontId="63" fillId="4" borderId="38" xfId="0" applyNumberFormat="1" applyFont="1" applyFill="1" applyBorder="1" applyAlignment="1">
      <alignment horizontal="left" vertical="center"/>
    </xf>
    <xf numFmtId="2" fontId="64" fillId="4" borderId="43" xfId="0" applyNumberFormat="1" applyFont="1" applyFill="1" applyBorder="1" applyAlignment="1">
      <alignment horizontal="left" vertical="center"/>
    </xf>
    <xf numFmtId="164" fontId="4" fillId="4" borderId="23" xfId="0" applyNumberFormat="1" applyFont="1" applyFill="1" applyBorder="1" applyAlignment="1">
      <alignment horizontal="right" vertical="center"/>
    </xf>
    <xf numFmtId="164" fontId="56" fillId="4" borderId="39" xfId="0" applyNumberFormat="1" applyFont="1" applyFill="1" applyBorder="1" applyAlignment="1">
      <alignment horizontal="right" vertical="center"/>
    </xf>
    <xf numFmtId="49" fontId="63" fillId="4" borderId="5" xfId="0" applyNumberFormat="1" applyFont="1" applyFill="1" applyBorder="1" applyAlignment="1">
      <alignment horizontal="left" vertical="center"/>
    </xf>
    <xf numFmtId="2" fontId="64" fillId="4" borderId="18" xfId="0" applyNumberFormat="1" applyFont="1" applyFill="1" applyBorder="1" applyAlignment="1">
      <alignment vertical="center"/>
    </xf>
    <xf numFmtId="2" fontId="64" fillId="4" borderId="50" xfId="0" applyNumberFormat="1" applyFont="1" applyFill="1" applyBorder="1" applyAlignment="1">
      <alignment vertical="center"/>
    </xf>
    <xf numFmtId="2" fontId="64" fillId="4" borderId="44" xfId="0" applyNumberFormat="1" applyFont="1" applyFill="1" applyBorder="1" applyAlignment="1">
      <alignment horizontal="left" vertical="center"/>
    </xf>
    <xf numFmtId="164" fontId="4" fillId="4" borderId="6" xfId="0" applyNumberFormat="1" applyFont="1" applyFill="1" applyBorder="1" applyAlignment="1">
      <alignment horizontal="right" vertical="center"/>
    </xf>
    <xf numFmtId="164" fontId="56" fillId="4" borderId="7" xfId="0" applyNumberFormat="1" applyFont="1" applyFill="1" applyBorder="1" applyAlignment="1">
      <alignment horizontal="right" vertical="center"/>
    </xf>
    <xf numFmtId="2" fontId="65" fillId="4" borderId="50" xfId="0" applyNumberFormat="1" applyFont="1" applyFill="1" applyBorder="1" applyAlignment="1">
      <alignment vertical="center"/>
    </xf>
    <xf numFmtId="2" fontId="65" fillId="4" borderId="44" xfId="0" applyNumberFormat="1" applyFont="1" applyFill="1" applyBorder="1" applyAlignment="1">
      <alignment horizontal="left" vertical="center"/>
    </xf>
    <xf numFmtId="49" fontId="63" fillId="4" borderId="36" xfId="0" applyNumberFormat="1" applyFont="1" applyFill="1" applyBorder="1" applyAlignment="1">
      <alignment horizontal="left" vertical="center"/>
    </xf>
    <xf numFmtId="2" fontId="64" fillId="4" borderId="55" xfId="0" applyNumberFormat="1" applyFont="1" applyFill="1" applyBorder="1" applyAlignment="1">
      <alignment vertical="center"/>
    </xf>
    <xf numFmtId="2" fontId="64" fillId="4" borderId="56" xfId="0" applyNumberFormat="1" applyFont="1" applyFill="1" applyBorder="1" applyAlignment="1">
      <alignment vertical="center"/>
    </xf>
    <xf numFmtId="2" fontId="64" fillId="4" borderId="45" xfId="0" applyNumberFormat="1" applyFont="1" applyFill="1" applyBorder="1" applyAlignment="1">
      <alignment horizontal="lef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56" fillId="4" borderId="37" xfId="0" applyNumberFormat="1" applyFont="1" applyFill="1" applyBorder="1" applyAlignment="1">
      <alignment horizontal="right" vertical="center"/>
    </xf>
    <xf numFmtId="164" fontId="66" fillId="10" borderId="35" xfId="0" applyNumberFormat="1" applyFont="1" applyFill="1" applyBorder="1" applyAlignment="1">
      <alignment vertical="center" wrapText="1"/>
    </xf>
    <xf numFmtId="164" fontId="67" fillId="10" borderId="41" xfId="0" applyNumberFormat="1" applyFont="1" applyFill="1" applyBorder="1" applyAlignment="1">
      <alignment vertical="center" wrapText="1"/>
    </xf>
    <xf numFmtId="164" fontId="67" fillId="4" borderId="0" xfId="0" applyNumberFormat="1" applyFont="1" applyFill="1" applyBorder="1" applyAlignment="1">
      <alignment vertical="center" wrapText="1"/>
    </xf>
    <xf numFmtId="2" fontId="53" fillId="0" borderId="0" xfId="0" applyNumberFormat="1" applyFont="1" applyBorder="1" applyAlignment="1">
      <alignment horizontal="left" vertical="center"/>
    </xf>
    <xf numFmtId="2" fontId="50" fillId="2" borderId="28" xfId="0" applyNumberFormat="1" applyFont="1" applyFill="1" applyBorder="1" applyAlignment="1">
      <alignment horizontal="left" vertical="center" wrapText="1"/>
    </xf>
    <xf numFmtId="164" fontId="27" fillId="6" borderId="23" xfId="3" applyNumberFormat="1" applyFont="1" applyFill="1" applyBorder="1" applyAlignment="1">
      <alignment vertical="center" wrapText="1"/>
    </xf>
    <xf numFmtId="164" fontId="56" fillId="6" borderId="39" xfId="3" applyNumberFormat="1" applyFont="1" applyFill="1" applyBorder="1" applyAlignment="1">
      <alignment vertical="center"/>
    </xf>
    <xf numFmtId="0" fontId="44" fillId="4" borderId="0" xfId="0" applyFont="1" applyFill="1" applyBorder="1" applyAlignment="1">
      <alignment vertical="center" wrapText="1"/>
    </xf>
    <xf numFmtId="164" fontId="56" fillId="4" borderId="0" xfId="0" applyNumberFormat="1" applyFont="1" applyFill="1" applyBorder="1" applyAlignment="1">
      <alignment horizontal="right" vertical="center" wrapText="1"/>
    </xf>
    <xf numFmtId="2" fontId="69" fillId="0" borderId="0" xfId="0" applyNumberFormat="1" applyFont="1" applyAlignment="1">
      <alignment vertical="center"/>
    </xf>
    <xf numFmtId="2" fontId="4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9" fillId="0" borderId="0" xfId="0" applyNumberFormat="1" applyFont="1" applyAlignment="1">
      <alignment vertical="center"/>
    </xf>
    <xf numFmtId="2" fontId="72" fillId="0" borderId="0" xfId="0" applyNumberFormat="1" applyFont="1" applyAlignment="1">
      <alignment vertical="center"/>
    </xf>
    <xf numFmtId="164" fontId="61" fillId="0" borderId="0" xfId="0" applyNumberFormat="1" applyFont="1" applyAlignment="1">
      <alignment vertical="center"/>
    </xf>
    <xf numFmtId="164" fontId="73" fillId="0" borderId="0" xfId="0" applyNumberFormat="1" applyFont="1" applyAlignment="1">
      <alignment vertical="center"/>
    </xf>
    <xf numFmtId="2" fontId="51" fillId="2" borderId="27" xfId="0" applyNumberFormat="1" applyFont="1" applyFill="1" applyBorder="1" applyAlignment="1">
      <alignment horizontal="left" vertical="center" wrapText="1"/>
    </xf>
    <xf numFmtId="164" fontId="74" fillId="2" borderId="26" xfId="0" applyNumberFormat="1" applyFont="1" applyFill="1" applyBorder="1" applyAlignment="1">
      <alignment horizontal="right" vertical="center" wrapText="1"/>
    </xf>
    <xf numFmtId="0" fontId="29" fillId="4" borderId="30" xfId="0" applyFont="1" applyFill="1" applyBorder="1" applyAlignment="1">
      <alignment vertical="center" wrapText="1"/>
    </xf>
    <xf numFmtId="164" fontId="6" fillId="4" borderId="53" xfId="0" applyNumberFormat="1" applyFont="1" applyFill="1" applyBorder="1" applyAlignment="1">
      <alignment vertical="center"/>
    </xf>
    <xf numFmtId="49" fontId="42" fillId="6" borderId="38" xfId="3" applyNumberFormat="1" applyFont="1" applyFill="1" applyBorder="1" applyAlignment="1">
      <alignment horizontal="left" vertical="center" wrapText="1"/>
    </xf>
    <xf numFmtId="49" fontId="41" fillId="6" borderId="13" xfId="3" applyNumberFormat="1" applyFont="1" applyFill="1" applyBorder="1" applyAlignment="1">
      <alignment horizontal="left" vertical="center" wrapText="1"/>
    </xf>
    <xf numFmtId="0" fontId="59" fillId="4" borderId="61" xfId="0" applyFont="1" applyFill="1" applyBorder="1" applyAlignment="1">
      <alignment horizontal="left" vertical="center" wrapText="1"/>
    </xf>
    <xf numFmtId="0" fontId="60" fillId="4" borderId="30" xfId="0" applyFont="1" applyFill="1" applyBorder="1" applyAlignment="1">
      <alignment horizontal="left" vertical="center" wrapText="1"/>
    </xf>
    <xf numFmtId="0" fontId="59" fillId="4" borderId="62" xfId="0" applyFont="1" applyFill="1" applyBorder="1" applyAlignment="1">
      <alignment horizontal="left" vertical="center" wrapText="1"/>
    </xf>
    <xf numFmtId="0" fontId="60" fillId="4" borderId="63" xfId="0" applyFont="1" applyFill="1" applyBorder="1" applyAlignment="1">
      <alignment horizontal="left" vertical="center" wrapText="1"/>
    </xf>
    <xf numFmtId="0" fontId="29" fillId="4" borderId="63" xfId="0" applyFont="1" applyFill="1" applyBorder="1" applyAlignment="1">
      <alignment vertical="center" wrapText="1"/>
    </xf>
    <xf numFmtId="164" fontId="6" fillId="4" borderId="66" xfId="0" applyNumberFormat="1" applyFont="1" applyFill="1" applyBorder="1" applyAlignment="1">
      <alignment vertical="center"/>
    </xf>
    <xf numFmtId="0" fontId="29" fillId="4" borderId="33" xfId="0" applyFont="1" applyFill="1" applyBorder="1" applyAlignment="1">
      <alignment vertical="center" wrapText="1"/>
    </xf>
    <xf numFmtId="164" fontId="6" fillId="4" borderId="5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59" fillId="11" borderId="23" xfId="3" applyNumberFormat="1" applyFont="1" applyFill="1" applyBorder="1" applyAlignment="1">
      <alignment vertical="center" wrapText="1"/>
    </xf>
    <xf numFmtId="164" fontId="56" fillId="11" borderId="24" xfId="3" applyNumberFormat="1" applyFont="1" applyFill="1" applyBorder="1" applyAlignment="1">
      <alignment vertical="center"/>
    </xf>
    <xf numFmtId="164" fontId="76" fillId="4" borderId="0" xfId="0" applyNumberFormat="1" applyFont="1" applyFill="1" applyBorder="1" applyAlignment="1">
      <alignment vertical="center" wrapText="1"/>
    </xf>
    <xf numFmtId="164" fontId="53" fillId="4" borderId="53" xfId="0" applyNumberFormat="1" applyFont="1" applyFill="1" applyBorder="1" applyAlignment="1">
      <alignment vertical="center"/>
    </xf>
    <xf numFmtId="0" fontId="59" fillId="4" borderId="60" xfId="0" applyFont="1" applyFill="1" applyBorder="1" applyAlignment="1">
      <alignment horizontal="left" vertical="center" wrapText="1"/>
    </xf>
    <xf numFmtId="0" fontId="60" fillId="4" borderId="33" xfId="0" applyFont="1" applyFill="1" applyBorder="1" applyAlignment="1">
      <alignment horizontal="left" vertical="center" wrapText="1"/>
    </xf>
    <xf numFmtId="0" fontId="54" fillId="0" borderId="0" xfId="3" applyFont="1" applyAlignment="1">
      <alignment horizontal="left" vertical="center" wrapText="1"/>
    </xf>
    <xf numFmtId="2" fontId="51" fillId="2" borderId="27" xfId="0" applyNumberFormat="1" applyFont="1" applyFill="1" applyBorder="1" applyAlignment="1">
      <alignment horizontal="center" vertical="center" wrapText="1"/>
    </xf>
    <xf numFmtId="0" fontId="78" fillId="4" borderId="0" xfId="2" applyFont="1" applyFill="1" applyAlignment="1">
      <alignment vertical="center"/>
    </xf>
    <xf numFmtId="0" fontId="5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165" fontId="11" fillId="4" borderId="0" xfId="0" applyNumberFormat="1" applyFont="1" applyFill="1" applyAlignment="1" applyProtection="1">
      <alignment vertical="center"/>
    </xf>
    <xf numFmtId="0" fontId="80" fillId="4" borderId="77" xfId="2" applyFont="1" applyFill="1" applyBorder="1" applyAlignment="1">
      <alignment vertical="center"/>
    </xf>
    <xf numFmtId="0" fontId="81" fillId="4" borderId="77" xfId="2" applyFont="1" applyFill="1" applyBorder="1" applyAlignment="1">
      <alignment vertical="center"/>
    </xf>
    <xf numFmtId="0" fontId="82" fillId="4" borderId="77" xfId="2" applyFont="1" applyFill="1" applyBorder="1" applyAlignment="1">
      <alignment vertical="center"/>
    </xf>
    <xf numFmtId="3" fontId="25" fillId="6" borderId="26" xfId="0" applyNumberFormat="1" applyFont="1" applyFill="1" applyBorder="1" applyAlignment="1" applyProtection="1">
      <alignment horizontal="center" vertical="center" wrapText="1"/>
    </xf>
    <xf numFmtId="165" fontId="4" fillId="14" borderId="78" xfId="2" applyNumberFormat="1" applyFont="1" applyFill="1" applyBorder="1" applyAlignment="1">
      <alignment vertical="center" wrapText="1"/>
    </xf>
    <xf numFmtId="165" fontId="22" fillId="6" borderId="26" xfId="0" applyNumberFormat="1" applyFont="1" applyFill="1" applyBorder="1" applyAlignment="1" applyProtection="1">
      <alignment vertical="center" wrapText="1"/>
    </xf>
    <xf numFmtId="0" fontId="28" fillId="5" borderId="0" xfId="0" applyFont="1" applyFill="1" applyBorder="1" applyAlignment="1" applyProtection="1">
      <alignment horizontal="center" vertical="center"/>
    </xf>
    <xf numFmtId="165" fontId="27" fillId="5" borderId="19" xfId="0" applyNumberFormat="1" applyFont="1" applyFill="1" applyBorder="1" applyAlignment="1" applyProtection="1">
      <alignment vertical="center" wrapText="1"/>
    </xf>
    <xf numFmtId="165" fontId="27" fillId="5" borderId="79" xfId="0" applyNumberFormat="1" applyFont="1" applyFill="1" applyBorder="1" applyAlignment="1" applyProtection="1">
      <alignment vertical="center" wrapText="1"/>
    </xf>
    <xf numFmtId="165" fontId="27" fillId="5" borderId="80" xfId="0" applyNumberFormat="1" applyFont="1" applyFill="1" applyBorder="1" applyAlignment="1" applyProtection="1">
      <alignment vertical="center" wrapText="1"/>
    </xf>
    <xf numFmtId="165" fontId="22" fillId="6" borderId="26" xfId="0" applyNumberFormat="1" applyFont="1" applyFill="1" applyBorder="1" applyAlignment="1" applyProtection="1">
      <alignment vertical="center"/>
    </xf>
    <xf numFmtId="49" fontId="83" fillId="0" borderId="0" xfId="0" applyNumberFormat="1" applyFont="1" applyAlignment="1">
      <alignment horizontal="left" vertical="center"/>
    </xf>
    <xf numFmtId="49" fontId="85" fillId="0" borderId="0" xfId="0" applyNumberFormat="1" applyFont="1" applyAlignment="1">
      <alignment horizontal="center"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0" borderId="0" xfId="2" applyNumberFormat="1" applyFont="1" applyFill="1" applyBorder="1" applyAlignment="1">
      <alignment vertical="center"/>
    </xf>
    <xf numFmtId="49" fontId="89" fillId="0" borderId="0" xfId="2" applyNumberFormat="1" applyFont="1" applyAlignment="1">
      <alignment horizontal="center" vertical="center"/>
    </xf>
    <xf numFmtId="49" fontId="90" fillId="0" borderId="0" xfId="7" applyNumberFormat="1" applyFont="1" applyAlignment="1">
      <alignment horizontal="center" vertical="center"/>
    </xf>
    <xf numFmtId="4" fontId="90" fillId="0" borderId="0" xfId="7" applyNumberFormat="1" applyFont="1" applyAlignment="1">
      <alignment vertical="center"/>
    </xf>
    <xf numFmtId="0" fontId="90" fillId="0" borderId="0" xfId="7" applyFont="1" applyAlignment="1">
      <alignment vertical="center"/>
    </xf>
    <xf numFmtId="0" fontId="2" fillId="0" borderId="0" xfId="7"/>
    <xf numFmtId="49" fontId="94" fillId="0" borderId="88" xfId="2" applyNumberFormat="1" applyFont="1" applyFill="1" applyBorder="1" applyAlignment="1">
      <alignment horizontal="center" vertical="center"/>
    </xf>
    <xf numFmtId="49" fontId="94" fillId="0" borderId="89" xfId="2" applyNumberFormat="1" applyFont="1" applyBorder="1" applyAlignment="1">
      <alignment horizontal="center" vertical="center"/>
    </xf>
    <xf numFmtId="49" fontId="95" fillId="0" borderId="89" xfId="2" applyNumberFormat="1" applyFont="1" applyBorder="1" applyAlignment="1">
      <alignment horizontal="center" vertical="center"/>
    </xf>
    <xf numFmtId="49" fontId="95" fillId="0" borderId="90" xfId="2" applyNumberFormat="1" applyFont="1" applyBorder="1" applyAlignment="1">
      <alignment horizontal="center" vertical="center"/>
    </xf>
    <xf numFmtId="49" fontId="97" fillId="0" borderId="91" xfId="8" applyNumberFormat="1" applyFont="1" applyBorder="1"/>
    <xf numFmtId="49" fontId="97" fillId="0" borderId="89" xfId="8" applyNumberFormat="1" applyFont="1" applyBorder="1"/>
    <xf numFmtId="49" fontId="97" fillId="0" borderId="89" xfId="7" applyNumberFormat="1" applyFont="1" applyBorder="1" applyAlignment="1">
      <alignment horizontal="center" vertical="center"/>
    </xf>
    <xf numFmtId="4" fontId="98" fillId="0" borderId="89" xfId="7" applyNumberFormat="1" applyFont="1" applyBorder="1" applyAlignment="1">
      <alignment vertical="center"/>
    </xf>
    <xf numFmtId="49" fontId="97" fillId="0" borderId="92" xfId="8" applyNumberFormat="1" applyFont="1" applyBorder="1"/>
    <xf numFmtId="49" fontId="94" fillId="0" borderId="93" xfId="2" applyNumberFormat="1" applyFont="1" applyFill="1" applyBorder="1" applyAlignment="1">
      <alignment horizontal="center" vertical="center"/>
    </xf>
    <xf numFmtId="49" fontId="94" fillId="0" borderId="94" xfId="2" applyNumberFormat="1" applyFont="1" applyBorder="1" applyAlignment="1">
      <alignment horizontal="center" vertical="center"/>
    </xf>
    <xf numFmtId="49" fontId="97" fillId="0" borderId="95" xfId="8" applyNumberFormat="1" applyFont="1" applyBorder="1"/>
    <xf numFmtId="49" fontId="94" fillId="0" borderId="96" xfId="2" applyNumberFormat="1" applyFont="1" applyFill="1" applyBorder="1" applyAlignment="1">
      <alignment horizontal="center" vertical="center"/>
    </xf>
    <xf numFmtId="49" fontId="94" fillId="0" borderId="91" xfId="2" applyNumberFormat="1" applyFont="1" applyBorder="1" applyAlignment="1">
      <alignment horizontal="center" vertical="center"/>
    </xf>
    <xf numFmtId="49" fontId="95" fillId="0" borderId="91" xfId="2" applyNumberFormat="1" applyFont="1" applyBorder="1" applyAlignment="1">
      <alignment horizontal="center" vertical="center"/>
    </xf>
    <xf numFmtId="49" fontId="95" fillId="0" borderId="97" xfId="2" applyNumberFormat="1" applyFont="1" applyBorder="1" applyAlignment="1">
      <alignment horizontal="center" vertical="center"/>
    </xf>
    <xf numFmtId="49" fontId="97" fillId="0" borderId="91" xfId="7" applyNumberFormat="1" applyFont="1" applyBorder="1" applyAlignment="1">
      <alignment horizontal="center" vertical="center"/>
    </xf>
    <xf numFmtId="4" fontId="98" fillId="0" borderId="91" xfId="7" applyNumberFormat="1" applyFont="1" applyBorder="1" applyAlignment="1">
      <alignment vertical="center"/>
    </xf>
    <xf numFmtId="49" fontId="97" fillId="0" borderId="98" xfId="8" applyNumberFormat="1" applyFont="1" applyBorder="1"/>
    <xf numFmtId="49" fontId="94" fillId="0" borderId="99" xfId="2" applyNumberFormat="1" applyFont="1" applyFill="1" applyBorder="1" applyAlignment="1">
      <alignment horizontal="center" vertical="center"/>
    </xf>
    <xf numFmtId="49" fontId="94" fillId="0" borderId="100" xfId="2" applyNumberFormat="1" applyFont="1" applyBorder="1" applyAlignment="1">
      <alignment horizontal="center" vertical="center"/>
    </xf>
    <xf numFmtId="49" fontId="95" fillId="0" borderId="100" xfId="2" applyNumberFormat="1" applyFont="1" applyBorder="1" applyAlignment="1">
      <alignment horizontal="center" vertical="center"/>
    </xf>
    <xf numFmtId="49" fontId="95" fillId="0" borderId="101" xfId="2" applyNumberFormat="1" applyFont="1" applyBorder="1" applyAlignment="1">
      <alignment horizontal="center" vertical="center"/>
    </xf>
    <xf numFmtId="49" fontId="97" fillId="0" borderId="94" xfId="8" applyNumberFormat="1" applyFont="1" applyBorder="1"/>
    <xf numFmtId="49" fontId="97" fillId="0" borderId="100" xfId="7" applyNumberFormat="1" applyFont="1" applyBorder="1" applyAlignment="1">
      <alignment horizontal="center" vertical="center"/>
    </xf>
    <xf numFmtId="4" fontId="98" fillId="0" borderId="100" xfId="7" applyNumberFormat="1" applyFont="1" applyBorder="1" applyAlignment="1">
      <alignment vertical="center"/>
    </xf>
    <xf numFmtId="0" fontId="34" fillId="0" borderId="0" xfId="7" applyFont="1"/>
    <xf numFmtId="49" fontId="86" fillId="0" borderId="0" xfId="0" applyNumberFormat="1" applyFont="1" applyFill="1" applyBorder="1" applyAlignment="1">
      <alignment horizontal="center" vertical="center"/>
    </xf>
    <xf numFmtId="0" fontId="99" fillId="0" borderId="0" xfId="3" applyFont="1" applyAlignment="1">
      <alignment vertical="center"/>
    </xf>
    <xf numFmtId="164" fontId="100" fillId="0" borderId="0" xfId="3" applyNumberFormat="1" applyFont="1" applyAlignment="1">
      <alignment vertical="center"/>
    </xf>
    <xf numFmtId="164" fontId="99" fillId="0" borderId="0" xfId="3" applyNumberFormat="1" applyFont="1" applyAlignment="1">
      <alignment horizontal="right" vertical="center"/>
    </xf>
    <xf numFmtId="2" fontId="43" fillId="0" borderId="0" xfId="0" applyNumberFormat="1" applyFont="1" applyAlignment="1">
      <alignment horizontal="left"/>
    </xf>
    <xf numFmtId="2" fontId="46" fillId="0" borderId="0" xfId="0" applyNumberFormat="1" applyFont="1" applyAlignment="1">
      <alignment horizontal="left"/>
    </xf>
    <xf numFmtId="2" fontId="47" fillId="0" borderId="0" xfId="0" applyNumberFormat="1" applyFont="1" applyAlignment="1">
      <alignment horizontal="left"/>
    </xf>
    <xf numFmtId="164" fontId="101" fillId="0" borderId="79" xfId="0" applyNumberFormat="1" applyFont="1" applyBorder="1" applyAlignment="1">
      <alignment horizontal="center" vertical="center" wrapText="1"/>
    </xf>
    <xf numFmtId="164" fontId="102" fillId="0" borderId="84" xfId="0" applyNumberFormat="1" applyFont="1" applyBorder="1" applyAlignment="1">
      <alignment horizontal="center" vertical="center" wrapText="1"/>
    </xf>
    <xf numFmtId="164" fontId="52" fillId="2" borderId="102" xfId="0" applyNumberFormat="1" applyFont="1" applyFill="1" applyBorder="1" applyAlignment="1">
      <alignment horizontal="center" vertical="center" wrapText="1"/>
    </xf>
    <xf numFmtId="164" fontId="52" fillId="2" borderId="103" xfId="0" applyNumberFormat="1" applyFont="1" applyFill="1" applyBorder="1" applyAlignment="1">
      <alignment horizontal="center" vertical="center" wrapText="1"/>
    </xf>
    <xf numFmtId="164" fontId="52" fillId="2" borderId="104" xfId="0" applyNumberFormat="1" applyFont="1" applyFill="1" applyBorder="1" applyAlignment="1">
      <alignment horizontal="center" vertical="center" wrapText="1"/>
    </xf>
    <xf numFmtId="164" fontId="66" fillId="10" borderId="71" xfId="0" applyNumberFormat="1" applyFont="1" applyFill="1" applyBorder="1" applyAlignment="1">
      <alignment vertical="center" wrapText="1"/>
    </xf>
    <xf numFmtId="164" fontId="66" fillId="10" borderId="105" xfId="0" applyNumberFormat="1" applyFont="1" applyFill="1" applyBorder="1" applyAlignment="1">
      <alignment vertical="center" wrapText="1"/>
    </xf>
    <xf numFmtId="164" fontId="67" fillId="10" borderId="105" xfId="0" applyNumberFormat="1" applyFont="1" applyFill="1" applyBorder="1" applyAlignment="1">
      <alignment vertical="center" wrapText="1"/>
    </xf>
    <xf numFmtId="2" fontId="103" fillId="0" borderId="0" xfId="0" applyNumberFormat="1" applyFont="1" applyBorder="1" applyAlignment="1"/>
    <xf numFmtId="2" fontId="103" fillId="0" borderId="106" xfId="0" applyNumberFormat="1" applyFont="1" applyBorder="1" applyAlignment="1"/>
    <xf numFmtId="164" fontId="45" fillId="0" borderId="0" xfId="0" applyNumberFormat="1" applyFont="1" applyAlignment="1"/>
    <xf numFmtId="2" fontId="103" fillId="0" borderId="107" xfId="0" applyNumberFormat="1" applyFont="1" applyBorder="1" applyAlignment="1"/>
    <xf numFmtId="2" fontId="103" fillId="0" borderId="108" xfId="0" applyNumberFormat="1" applyFont="1" applyBorder="1" applyAlignment="1"/>
    <xf numFmtId="49" fontId="27" fillId="11" borderId="29" xfId="3" applyNumberFormat="1" applyFont="1" applyFill="1" applyBorder="1" applyAlignment="1">
      <alignment horizontal="left" vertical="center" wrapText="1"/>
    </xf>
    <xf numFmtId="49" fontId="22" fillId="11" borderId="30" xfId="3" applyNumberFormat="1" applyFont="1" applyFill="1" applyBorder="1" applyAlignment="1">
      <alignment vertical="center" wrapText="1"/>
    </xf>
    <xf numFmtId="164" fontId="105" fillId="15" borderId="72" xfId="1" applyNumberFormat="1" applyFont="1" applyFill="1" applyBorder="1" applyAlignment="1">
      <alignment vertical="center"/>
    </xf>
    <xf numFmtId="164" fontId="105" fillId="0" borderId="113" xfId="1" applyNumberFormat="1" applyFont="1" applyBorder="1" applyAlignment="1">
      <alignment vertical="center"/>
    </xf>
    <xf numFmtId="164" fontId="56" fillId="9" borderId="76" xfId="1" applyNumberFormat="1" applyFont="1" applyFill="1" applyBorder="1" applyAlignment="1">
      <alignment horizontal="right" vertical="center"/>
    </xf>
    <xf numFmtId="164" fontId="56" fillId="9" borderId="70" xfId="1" applyNumberFormat="1" applyFont="1" applyFill="1" applyBorder="1" applyAlignment="1">
      <alignment horizontal="right" vertical="center"/>
    </xf>
    <xf numFmtId="164" fontId="56" fillId="9" borderId="74" xfId="1" applyNumberFormat="1" applyFont="1" applyFill="1" applyBorder="1" applyAlignment="1">
      <alignment horizontal="right" vertical="center"/>
    </xf>
    <xf numFmtId="0" fontId="107" fillId="0" borderId="0" xfId="1" applyFont="1"/>
    <xf numFmtId="4" fontId="75" fillId="0" borderId="0" xfId="0" applyNumberFormat="1" applyFont="1" applyAlignment="1">
      <alignment horizontal="right" vertical="center" wrapText="1"/>
    </xf>
    <xf numFmtId="4" fontId="71" fillId="0" borderId="0" xfId="0" applyNumberFormat="1" applyFont="1" applyAlignment="1">
      <alignment vertical="center"/>
    </xf>
    <xf numFmtId="49" fontId="27" fillId="7" borderId="31" xfId="3" applyNumberFormat="1" applyFont="1" applyFill="1" applyBorder="1" applyAlignment="1">
      <alignment horizontal="left" vertical="center" wrapText="1"/>
    </xf>
    <xf numFmtId="49" fontId="22" fillId="7" borderId="32" xfId="3" applyNumberFormat="1" applyFont="1" applyFill="1" applyBorder="1" applyAlignment="1">
      <alignment vertical="center" wrapText="1"/>
    </xf>
    <xf numFmtId="164" fontId="42" fillId="7" borderId="8" xfId="3" applyNumberFormat="1" applyFont="1" applyFill="1" applyBorder="1" applyAlignment="1">
      <alignment vertical="center" wrapText="1"/>
    </xf>
    <xf numFmtId="164" fontId="42" fillId="7" borderId="8" xfId="3" applyNumberFormat="1" applyFont="1" applyFill="1" applyBorder="1" applyAlignment="1">
      <alignment horizontal="right" vertical="center" wrapText="1"/>
    </xf>
    <xf numFmtId="164" fontId="36" fillId="7" borderId="25" xfId="3" applyNumberFormat="1" applyFont="1" applyFill="1" applyBorder="1" applyAlignment="1">
      <alignment vertical="center"/>
    </xf>
    <xf numFmtId="164" fontId="60" fillId="9" borderId="115" xfId="1" applyNumberFormat="1" applyFont="1" applyFill="1" applyBorder="1" applyAlignment="1">
      <alignment horizontal="right" vertical="center"/>
    </xf>
    <xf numFmtId="164" fontId="56" fillId="9" borderId="116" xfId="1" applyNumberFormat="1" applyFont="1" applyFill="1" applyBorder="1" applyAlignment="1">
      <alignment horizontal="right" vertical="center"/>
    </xf>
    <xf numFmtId="164" fontId="6" fillId="15" borderId="117" xfId="0" applyNumberFormat="1" applyFont="1" applyFill="1" applyBorder="1"/>
    <xf numFmtId="164" fontId="53" fillId="0" borderId="118" xfId="0" applyNumberFormat="1" applyFont="1" applyBorder="1"/>
    <xf numFmtId="164" fontId="68" fillId="0" borderId="79" xfId="0" applyNumberFormat="1" applyFont="1" applyBorder="1"/>
    <xf numFmtId="164" fontId="6" fillId="15" borderId="19" xfId="0" applyNumberFormat="1" applyFont="1" applyFill="1" applyBorder="1"/>
    <xf numFmtId="164" fontId="53" fillId="0" borderId="83" xfId="0" applyNumberFormat="1" applyFont="1" applyBorder="1"/>
    <xf numFmtId="164" fontId="68" fillId="0" borderId="83" xfId="0" applyNumberFormat="1" applyFont="1" applyBorder="1"/>
    <xf numFmtId="164" fontId="6" fillId="0" borderId="83" xfId="0" applyNumberFormat="1" applyFont="1" applyBorder="1"/>
    <xf numFmtId="164" fontId="6" fillId="15" borderId="17" xfId="0" applyNumberFormat="1" applyFont="1" applyFill="1" applyBorder="1"/>
    <xf numFmtId="164" fontId="53" fillId="0" borderId="82" xfId="0" applyNumberFormat="1" applyFont="1" applyBorder="1"/>
    <xf numFmtId="164" fontId="68" fillId="0" borderId="82" xfId="0" applyNumberFormat="1" applyFont="1" applyBorder="1"/>
    <xf numFmtId="164" fontId="67" fillId="10" borderId="119" xfId="0" applyNumberFormat="1" applyFont="1" applyFill="1" applyBorder="1" applyAlignment="1">
      <alignment vertical="center" wrapText="1"/>
    </xf>
    <xf numFmtId="164" fontId="67" fillId="10" borderId="120" xfId="0" applyNumberFormat="1" applyFont="1" applyFill="1" applyBorder="1" applyAlignment="1">
      <alignment vertical="center" wrapText="1"/>
    </xf>
    <xf numFmtId="0" fontId="54" fillId="4" borderId="0" xfId="3" applyFont="1" applyFill="1" applyAlignment="1">
      <alignment horizontal="left" vertical="center" wrapText="1"/>
    </xf>
    <xf numFmtId="164" fontId="25" fillId="4" borderId="0" xfId="3" applyNumberFormat="1" applyFont="1" applyFill="1" applyAlignment="1">
      <alignment vertical="center" wrapText="1"/>
    </xf>
    <xf numFmtId="0" fontId="55" fillId="4" borderId="0" xfId="1" applyFont="1" applyFill="1"/>
    <xf numFmtId="164" fontId="54" fillId="16" borderId="0" xfId="3" applyNumberFormat="1" applyFont="1" applyFill="1" applyBorder="1" applyAlignment="1">
      <alignment horizontal="right" vertical="center" wrapText="1"/>
    </xf>
    <xf numFmtId="164" fontId="67" fillId="4" borderId="121" xfId="0" applyNumberFormat="1" applyFont="1" applyFill="1" applyBorder="1" applyAlignment="1">
      <alignment vertical="center" wrapText="1"/>
    </xf>
    <xf numFmtId="164" fontId="67" fillId="4" borderId="107" xfId="0" applyNumberFormat="1" applyFont="1" applyFill="1" applyBorder="1" applyAlignment="1">
      <alignment vertical="center" wrapText="1"/>
    </xf>
    <xf numFmtId="164" fontId="53" fillId="15" borderId="26" xfId="0" applyNumberFormat="1" applyFont="1" applyFill="1" applyBorder="1"/>
    <xf numFmtId="164" fontId="53" fillId="0" borderId="26" xfId="0" applyNumberFormat="1" applyFont="1" applyBorder="1"/>
    <xf numFmtId="164" fontId="68" fillId="0" borderId="26" xfId="0" applyNumberFormat="1" applyFont="1" applyBorder="1"/>
    <xf numFmtId="164" fontId="52" fillId="2" borderId="122" xfId="0" applyNumberFormat="1" applyFont="1" applyFill="1" applyBorder="1" applyAlignment="1">
      <alignment horizontal="center" vertical="center" wrapText="1"/>
    </xf>
    <xf numFmtId="164" fontId="52" fillId="2" borderId="123" xfId="0" applyNumberFormat="1" applyFont="1" applyFill="1" applyBorder="1" applyAlignment="1">
      <alignment horizontal="center" vertical="center" wrapText="1"/>
    </xf>
    <xf numFmtId="164" fontId="53" fillId="15" borderId="16" xfId="0" applyNumberFormat="1" applyFont="1" applyFill="1" applyBorder="1" applyAlignment="1">
      <alignment vertical="center"/>
    </xf>
    <xf numFmtId="164" fontId="53" fillId="0" borderId="81" xfId="0" applyNumberFormat="1" applyFont="1" applyBorder="1" applyAlignment="1">
      <alignment vertical="center"/>
    </xf>
    <xf numFmtId="164" fontId="68" fillId="0" borderId="124" xfId="0" applyNumberFormat="1" applyFont="1" applyBorder="1" applyAlignment="1">
      <alignment vertical="center"/>
    </xf>
    <xf numFmtId="164" fontId="53" fillId="15" borderId="19" xfId="0" applyNumberFormat="1" applyFont="1" applyFill="1" applyBorder="1" applyAlignment="1">
      <alignment vertical="center"/>
    </xf>
    <xf numFmtId="164" fontId="56" fillId="13" borderId="120" xfId="0" applyNumberFormat="1" applyFont="1" applyFill="1" applyBorder="1" applyAlignment="1">
      <alignment vertical="center"/>
    </xf>
    <xf numFmtId="49" fontId="27" fillId="11" borderId="67" xfId="3" applyNumberFormat="1" applyFont="1" applyFill="1" applyBorder="1" applyAlignment="1">
      <alignment horizontal="left" vertical="center" wrapText="1"/>
    </xf>
    <xf numFmtId="49" fontId="22" fillId="11" borderId="68" xfId="3" applyNumberFormat="1" applyFont="1" applyFill="1" applyBorder="1" applyAlignment="1">
      <alignment vertical="center" wrapText="1"/>
    </xf>
    <xf numFmtId="164" fontId="105" fillId="12" borderId="109" xfId="1" applyNumberFormat="1" applyFont="1" applyFill="1" applyBorder="1" applyAlignment="1">
      <alignment vertical="center"/>
    </xf>
    <xf numFmtId="164" fontId="105" fillId="12" borderId="110" xfId="1" applyNumberFormat="1" applyFont="1" applyFill="1" applyBorder="1" applyAlignment="1">
      <alignment vertical="center"/>
    </xf>
    <xf numFmtId="164" fontId="105" fillId="12" borderId="112" xfId="1" applyNumberFormat="1" applyFont="1" applyFill="1" applyBorder="1" applyAlignment="1">
      <alignment vertical="center"/>
    </xf>
    <xf numFmtId="164" fontId="105" fillId="12" borderId="75" xfId="1" applyNumberFormat="1" applyFont="1" applyFill="1" applyBorder="1" applyAlignment="1">
      <alignment vertical="center"/>
    </xf>
    <xf numFmtId="164" fontId="108" fillId="12" borderId="111" xfId="1" applyNumberFormat="1" applyFont="1" applyFill="1" applyBorder="1" applyAlignment="1">
      <alignment vertical="center"/>
    </xf>
    <xf numFmtId="164" fontId="108" fillId="12" borderId="73" xfId="1" applyNumberFormat="1" applyFont="1" applyFill="1" applyBorder="1" applyAlignment="1">
      <alignment vertical="center"/>
    </xf>
    <xf numFmtId="164" fontId="108" fillId="0" borderId="114" xfId="1" applyNumberFormat="1" applyFont="1" applyBorder="1" applyAlignment="1">
      <alignment vertical="center"/>
    </xf>
    <xf numFmtId="49" fontId="94" fillId="4" borderId="93" xfId="2" applyNumberFormat="1" applyFont="1" applyFill="1" applyBorder="1" applyAlignment="1">
      <alignment horizontal="center" vertical="center"/>
    </xf>
    <xf numFmtId="49" fontId="83" fillId="0" borderId="0" xfId="0" applyNumberFormat="1" applyFont="1" applyFill="1" applyBorder="1" applyAlignment="1">
      <alignment vertical="center"/>
    </xf>
    <xf numFmtId="49" fontId="109" fillId="0" borderId="0" xfId="0" applyNumberFormat="1" applyFont="1" applyFill="1" applyAlignment="1">
      <alignment horizontal="center" vertical="center"/>
    </xf>
    <xf numFmtId="49" fontId="109" fillId="0" borderId="0" xfId="7" applyNumberFormat="1" applyFont="1" applyFill="1" applyAlignment="1">
      <alignment horizontal="center" vertical="center"/>
    </xf>
    <xf numFmtId="49" fontId="110" fillId="0" borderId="0" xfId="7" applyNumberFormat="1" applyFont="1" applyFill="1" applyAlignment="1">
      <alignment horizontal="center" vertical="center"/>
    </xf>
    <xf numFmtId="4" fontId="110" fillId="0" borderId="0" xfId="7" applyNumberFormat="1" applyFont="1" applyFill="1" applyAlignment="1">
      <alignment vertical="center"/>
    </xf>
    <xf numFmtId="0" fontId="110" fillId="0" borderId="0" xfId="7" applyFont="1" applyFill="1" applyAlignment="1">
      <alignment vertical="center"/>
    </xf>
    <xf numFmtId="49" fontId="91" fillId="17" borderId="85" xfId="2" applyNumberFormat="1" applyFont="1" applyFill="1" applyBorder="1" applyAlignment="1">
      <alignment horizontal="center" vertical="center"/>
    </xf>
    <xf numFmtId="49" fontId="91" fillId="17" borderId="86" xfId="2" applyNumberFormat="1" applyFont="1" applyFill="1" applyBorder="1" applyAlignment="1">
      <alignment horizontal="center" vertical="center"/>
    </xf>
    <xf numFmtId="49" fontId="92" fillId="17" borderId="125" xfId="2" applyNumberFormat="1" applyFont="1" applyFill="1" applyBorder="1" applyAlignment="1">
      <alignment horizontal="center" vertical="center"/>
    </xf>
    <xf numFmtId="49" fontId="111" fillId="17" borderId="86" xfId="7" applyNumberFormat="1" applyFont="1" applyFill="1" applyBorder="1" applyAlignment="1">
      <alignment horizontal="center" vertical="center"/>
    </xf>
    <xf numFmtId="4" fontId="111" fillId="17" borderId="86" xfId="7" applyNumberFormat="1" applyFont="1" applyFill="1" applyBorder="1" applyAlignment="1">
      <alignment horizontal="center" vertical="center"/>
    </xf>
    <xf numFmtId="0" fontId="111" fillId="17" borderId="87" xfId="7" applyFont="1" applyFill="1" applyBorder="1" applyAlignment="1">
      <alignment vertical="center"/>
    </xf>
    <xf numFmtId="0" fontId="112" fillId="0" borderId="0" xfId="0" applyFont="1"/>
    <xf numFmtId="49" fontId="94" fillId="4" borderId="89" xfId="2" applyNumberFormat="1" applyFont="1" applyFill="1" applyBorder="1" applyAlignment="1">
      <alignment horizontal="center" vertical="center"/>
    </xf>
    <xf numFmtId="49" fontId="95" fillId="4" borderId="89" xfId="2" applyNumberFormat="1" applyFont="1" applyFill="1" applyBorder="1" applyAlignment="1">
      <alignment horizontal="center" vertical="center"/>
    </xf>
    <xf numFmtId="49" fontId="98" fillId="4" borderId="126" xfId="8" applyNumberFormat="1" applyFont="1" applyFill="1" applyBorder="1" applyAlignment="1">
      <alignment vertical="center"/>
    </xf>
    <xf numFmtId="49" fontId="98" fillId="4" borderId="89" xfId="8" applyNumberFormat="1" applyFont="1" applyFill="1" applyBorder="1" applyAlignment="1">
      <alignment vertical="center"/>
    </xf>
    <xf numFmtId="49" fontId="98" fillId="4" borderId="89" xfId="7" applyNumberFormat="1" applyFont="1" applyFill="1" applyBorder="1" applyAlignment="1">
      <alignment horizontal="center" vertical="center"/>
    </xf>
    <xf numFmtId="4" fontId="98" fillId="4" borderId="89" xfId="7" applyNumberFormat="1" applyFont="1" applyFill="1" applyBorder="1" applyAlignment="1">
      <alignment vertical="center"/>
    </xf>
    <xf numFmtId="49" fontId="98" fillId="4" borderId="95" xfId="8" applyNumberFormat="1" applyFont="1" applyFill="1" applyBorder="1" applyAlignment="1">
      <alignment vertical="center" wrapText="1"/>
    </xf>
    <xf numFmtId="49" fontId="95" fillId="4" borderId="89" xfId="2" applyNumberFormat="1" applyFont="1" applyFill="1" applyBorder="1" applyAlignment="1">
      <alignment horizontal="center" vertical="center" wrapText="1"/>
    </xf>
    <xf numFmtId="49" fontId="98" fillId="4" borderId="126" xfId="8" applyNumberFormat="1" applyFont="1" applyFill="1" applyBorder="1" applyAlignment="1">
      <alignment vertical="center" wrapText="1"/>
    </xf>
    <xf numFmtId="49" fontId="98" fillId="4" borderId="89" xfId="8" applyNumberFormat="1" applyFont="1" applyFill="1" applyBorder="1" applyAlignment="1">
      <alignment vertical="center" wrapText="1"/>
    </xf>
    <xf numFmtId="49" fontId="98" fillId="4" borderId="89" xfId="7" applyNumberFormat="1" applyFont="1" applyFill="1" applyBorder="1" applyAlignment="1">
      <alignment horizontal="center" vertical="center" wrapText="1"/>
    </xf>
    <xf numFmtId="4" fontId="98" fillId="4" borderId="89" xfId="7" applyNumberFormat="1" applyFont="1" applyFill="1" applyBorder="1" applyAlignment="1">
      <alignment vertical="center" wrapText="1"/>
    </xf>
    <xf numFmtId="49" fontId="98" fillId="4" borderId="95" xfId="8" applyNumberFormat="1" applyFont="1" applyFill="1" applyBorder="1" applyAlignment="1">
      <alignment horizontal="left" vertical="center" wrapText="1"/>
    </xf>
    <xf numFmtId="49" fontId="113" fillId="4" borderId="95" xfId="8" applyNumberFormat="1" applyFont="1" applyFill="1" applyBorder="1" applyAlignment="1">
      <alignment horizontal="left" vertical="center" wrapText="1"/>
    </xf>
    <xf numFmtId="4" fontId="92" fillId="17" borderId="86" xfId="7" applyNumberFormat="1" applyFont="1" applyFill="1" applyBorder="1" applyAlignment="1">
      <alignment vertical="center"/>
    </xf>
    <xf numFmtId="0" fontId="92" fillId="17" borderId="87" xfId="7" applyFont="1" applyFill="1" applyBorder="1" applyAlignment="1">
      <alignment horizontal="right" vertical="center"/>
    </xf>
    <xf numFmtId="164" fontId="52" fillId="2" borderId="42" xfId="0" applyNumberFormat="1" applyFont="1" applyFill="1" applyBorder="1" applyAlignment="1">
      <alignment horizontal="center" vertical="center" wrapText="1"/>
    </xf>
    <xf numFmtId="164" fontId="53" fillId="15" borderId="22" xfId="0" applyNumberFormat="1" applyFont="1" applyFill="1" applyBorder="1" applyAlignment="1">
      <alignment vertical="center"/>
    </xf>
    <xf numFmtId="164" fontId="53" fillId="0" borderId="127" xfId="0" applyNumberFormat="1" applyFont="1" applyBorder="1" applyAlignment="1">
      <alignment vertical="center"/>
    </xf>
    <xf numFmtId="164" fontId="68" fillId="0" borderId="128" xfId="0" applyNumberFormat="1" applyFont="1" applyBorder="1" applyAlignment="1">
      <alignment vertical="center"/>
    </xf>
    <xf numFmtId="49" fontId="92" fillId="17" borderId="86" xfId="2" applyNumberFormat="1" applyFont="1" applyFill="1" applyBorder="1" applyAlignment="1">
      <alignment horizontal="center" vertical="center"/>
    </xf>
    <xf numFmtId="49" fontId="93" fillId="17" borderId="86" xfId="7" applyNumberFormat="1" applyFont="1" applyFill="1" applyBorder="1" applyAlignment="1">
      <alignment horizontal="center" vertical="center"/>
    </xf>
    <xf numFmtId="4" fontId="93" fillId="17" borderId="86" xfId="7" applyNumberFormat="1" applyFont="1" applyFill="1" applyBorder="1" applyAlignment="1">
      <alignment horizontal="center" vertical="center"/>
    </xf>
    <xf numFmtId="0" fontId="93" fillId="17" borderId="87" xfId="7" applyFont="1" applyFill="1" applyBorder="1" applyAlignment="1">
      <alignment vertical="center"/>
    </xf>
    <xf numFmtId="4" fontId="34" fillId="17" borderId="86" xfId="7" applyNumberFormat="1" applyFont="1" applyFill="1" applyBorder="1" applyAlignment="1">
      <alignment vertical="center"/>
    </xf>
    <xf numFmtId="0" fontId="34" fillId="17" borderId="87" xfId="7" applyFont="1" applyFill="1" applyBorder="1" applyAlignment="1">
      <alignment vertical="center"/>
    </xf>
    <xf numFmtId="164" fontId="56" fillId="0" borderId="124" xfId="0" applyNumberFormat="1" applyFont="1" applyBorder="1" applyAlignment="1">
      <alignment vertical="center"/>
    </xf>
    <xf numFmtId="0" fontId="19" fillId="0" borderId="0" xfId="0" applyFont="1" applyFill="1" applyAlignment="1" applyProtection="1">
      <alignment horizontal="justify"/>
    </xf>
    <xf numFmtId="0" fontId="26" fillId="6" borderId="14" xfId="0" applyFont="1" applyFill="1" applyBorder="1" applyAlignment="1" applyProtection="1">
      <alignment horizontal="left" vertical="center" wrapText="1"/>
    </xf>
    <xf numFmtId="0" fontId="26" fillId="5" borderId="21" xfId="0" applyFont="1" applyFill="1" applyBorder="1" applyAlignment="1" applyProtection="1">
      <alignment horizontal="left" vertical="center"/>
    </xf>
    <xf numFmtId="0" fontId="26" fillId="5" borderId="22" xfId="0" applyFont="1" applyFill="1" applyBorder="1" applyAlignment="1" applyProtection="1">
      <alignment horizontal="left" vertical="center"/>
    </xf>
    <xf numFmtId="0" fontId="19" fillId="5" borderId="13" xfId="0" applyFont="1" applyFill="1" applyBorder="1" applyAlignment="1" applyProtection="1">
      <alignment horizontal="justify" vertical="center"/>
    </xf>
    <xf numFmtId="0" fontId="22" fillId="6" borderId="14" xfId="0" applyFont="1" applyFill="1" applyBorder="1" applyAlignment="1" applyProtection="1">
      <alignment horizontal="left" vertical="center" wrapText="1"/>
    </xf>
    <xf numFmtId="0" fontId="26" fillId="5" borderId="16" xfId="0" applyFont="1" applyFill="1" applyBorder="1" applyAlignment="1" applyProtection="1">
      <alignment horizontal="left" vertical="center" wrapText="1"/>
    </xf>
    <xf numFmtId="0" fontId="26" fillId="5" borderId="17" xfId="0" applyFont="1" applyFill="1" applyBorder="1" applyAlignment="1" applyProtection="1">
      <alignment horizontal="left" vertical="center" wrapText="1"/>
    </xf>
    <xf numFmtId="0" fontId="26" fillId="6" borderId="14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justify" vertical="center"/>
    </xf>
    <xf numFmtId="0" fontId="19" fillId="0" borderId="13" xfId="0" applyFont="1" applyFill="1" applyBorder="1" applyAlignment="1" applyProtection="1">
      <alignment horizontal="justify" vertical="center"/>
    </xf>
    <xf numFmtId="0" fontId="79" fillId="0" borderId="0" xfId="2" applyFont="1" applyBorder="1" applyAlignment="1">
      <alignment horizontal="justify" vertical="center"/>
    </xf>
    <xf numFmtId="0" fontId="78" fillId="4" borderId="0" xfId="2" applyFont="1" applyFill="1" applyBorder="1" applyAlignment="1">
      <alignment horizontal="justify" vertical="center"/>
    </xf>
    <xf numFmtId="49" fontId="92" fillId="17" borderId="85" xfId="2" applyNumberFormat="1" applyFont="1" applyFill="1" applyBorder="1" applyAlignment="1">
      <alignment horizontal="left" vertical="center"/>
    </xf>
    <xf numFmtId="0" fontId="4" fillId="4" borderId="5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64" xfId="0" applyFont="1" applyFill="1" applyBorder="1" applyAlignment="1">
      <alignment horizontal="left" vertical="center" wrapText="1"/>
    </xf>
    <xf numFmtId="0" fontId="4" fillId="4" borderId="65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/>
    </xf>
    <xf numFmtId="0" fontId="4" fillId="4" borderId="54" xfId="0" applyFont="1" applyFill="1" applyBorder="1" applyAlignment="1">
      <alignment horizontal="left" vertical="center" wrapText="1"/>
    </xf>
    <xf numFmtId="0" fontId="4" fillId="3" borderId="51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4" fillId="3" borderId="54" xfId="2" applyFont="1" applyFill="1" applyBorder="1" applyAlignment="1">
      <alignment horizontal="left" vertical="center" wrapText="1"/>
    </xf>
    <xf numFmtId="2" fontId="51" fillId="2" borderId="27" xfId="0" applyNumberFormat="1" applyFont="1" applyFill="1" applyBorder="1" applyAlignment="1">
      <alignment horizontal="center" vertical="center" wrapText="1"/>
    </xf>
    <xf numFmtId="2" fontId="51" fillId="2" borderId="28" xfId="0" applyNumberFormat="1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left" vertical="center" wrapText="1"/>
    </xf>
    <xf numFmtId="0" fontId="4" fillId="4" borderId="58" xfId="0" applyFont="1" applyFill="1" applyBorder="1" applyAlignment="1">
      <alignment horizontal="left" vertical="center" wrapText="1"/>
    </xf>
    <xf numFmtId="2" fontId="53" fillId="0" borderId="4" xfId="0" applyNumberFormat="1" applyFont="1" applyBorder="1" applyAlignment="1">
      <alignment horizontal="left" vertical="center"/>
    </xf>
    <xf numFmtId="49" fontId="27" fillId="6" borderId="52" xfId="3" applyNumberFormat="1" applyFont="1" applyFill="1" applyBorder="1" applyAlignment="1">
      <alignment horizontal="left" vertical="center" wrapText="1"/>
    </xf>
    <xf numFmtId="49" fontId="27" fillId="6" borderId="48" xfId="3" applyNumberFormat="1" applyFont="1" applyFill="1" applyBorder="1" applyAlignment="1">
      <alignment horizontal="left" vertical="center" wrapText="1"/>
    </xf>
    <xf numFmtId="0" fontId="44" fillId="10" borderId="40" xfId="0" applyFont="1" applyFill="1" applyBorder="1" applyAlignment="1">
      <alignment horizontal="left" vertical="center" wrapText="1"/>
    </xf>
    <xf numFmtId="0" fontId="44" fillId="10" borderId="1" xfId="0" applyFont="1" applyFill="1" applyBorder="1" applyAlignment="1">
      <alignment horizontal="left" vertical="center" wrapText="1"/>
    </xf>
    <xf numFmtId="0" fontId="44" fillId="10" borderId="3" xfId="0" applyFont="1" applyFill="1" applyBorder="1" applyAlignment="1">
      <alignment horizontal="left" vertical="center" wrapText="1"/>
    </xf>
    <xf numFmtId="0" fontId="54" fillId="0" borderId="0" xfId="3" applyFont="1" applyAlignment="1">
      <alignment horizontal="left" vertical="center" wrapText="1"/>
    </xf>
    <xf numFmtId="164" fontId="54" fillId="8" borderId="14" xfId="3" applyNumberFormat="1" applyFont="1" applyFill="1" applyBorder="1" applyAlignment="1">
      <alignment horizontal="right" vertical="center" wrapText="1"/>
    </xf>
    <xf numFmtId="164" fontId="54" fillId="8" borderId="42" xfId="3" applyNumberFormat="1" applyFont="1" applyFill="1" applyBorder="1" applyAlignment="1">
      <alignment horizontal="right" vertical="center" wrapText="1"/>
    </xf>
    <xf numFmtId="0" fontId="44" fillId="4" borderId="69" xfId="0" applyFont="1" applyFill="1" applyBorder="1" applyAlignment="1">
      <alignment horizontal="left" vertical="center" wrapText="1"/>
    </xf>
    <xf numFmtId="49" fontId="27" fillId="11" borderId="68" xfId="3" applyNumberFormat="1" applyFont="1" applyFill="1" applyBorder="1" applyAlignment="1">
      <alignment horizontal="left" vertical="center" wrapText="1"/>
    </xf>
    <xf numFmtId="49" fontId="27" fillId="11" borderId="30" xfId="3" applyNumberFormat="1" applyFont="1" applyFill="1" applyBorder="1" applyAlignment="1">
      <alignment horizontal="left" vertical="center" wrapText="1"/>
    </xf>
    <xf numFmtId="49" fontId="106" fillId="7" borderId="32" xfId="3" applyNumberFormat="1" applyFont="1" applyFill="1" applyBorder="1" applyAlignment="1">
      <alignment horizontal="left" vertical="center" wrapText="1"/>
    </xf>
    <xf numFmtId="0" fontId="57" fillId="9" borderId="34" xfId="1" applyFont="1" applyFill="1" applyBorder="1" applyAlignment="1">
      <alignment horizontal="left" vertical="center"/>
    </xf>
    <xf numFmtId="0" fontId="57" fillId="9" borderId="35" xfId="1" applyFont="1" applyFill="1" applyBorder="1" applyAlignment="1">
      <alignment horizontal="left" vertical="center"/>
    </xf>
    <xf numFmtId="2" fontId="64" fillId="4" borderId="47" xfId="0" applyNumberFormat="1" applyFont="1" applyFill="1" applyBorder="1" applyAlignment="1">
      <alignment horizontal="left" vertical="center"/>
    </xf>
    <xf numFmtId="2" fontId="64" fillId="4" borderId="49" xfId="0" applyNumberFormat="1" applyFont="1" applyFill="1" applyBorder="1" applyAlignment="1">
      <alignment horizontal="left" vertical="center"/>
    </xf>
    <xf numFmtId="2" fontId="64" fillId="4" borderId="18" xfId="0" applyNumberFormat="1" applyFont="1" applyFill="1" applyBorder="1" applyAlignment="1">
      <alignment horizontal="left" vertical="center"/>
    </xf>
    <xf numFmtId="2" fontId="64" fillId="4" borderId="50" xfId="0" applyNumberFormat="1" applyFont="1" applyFill="1" applyBorder="1" applyAlignment="1">
      <alignment horizontal="left" vertical="center"/>
    </xf>
    <xf numFmtId="0" fontId="44" fillId="4" borderId="4" xfId="0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opLeftCell="A25" workbookViewId="0">
      <selection activeCell="C46" sqref="C46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22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292" t="s">
        <v>23</v>
      </c>
      <c r="B4" s="292"/>
      <c r="C4" s="292"/>
      <c r="D4" s="292"/>
    </row>
    <row r="5" spans="1:5" ht="15.75" customHeight="1" x14ac:dyDescent="0.25">
      <c r="A5" s="11" t="s">
        <v>72</v>
      </c>
      <c r="E5" s="6">
        <v>81000000</v>
      </c>
    </row>
    <row r="6" spans="1:5" s="105" customFormat="1" ht="15.75" customHeight="1" x14ac:dyDescent="0.25">
      <c r="A6" s="114" t="s">
        <v>102</v>
      </c>
      <c r="B6" s="115"/>
      <c r="C6" s="115"/>
      <c r="D6" s="115"/>
      <c r="E6" s="116">
        <f>SUM(E8)</f>
        <v>18000</v>
      </c>
    </row>
    <row r="7" spans="1:5" ht="15.75" customHeight="1" x14ac:dyDescent="0.25">
      <c r="A7" s="294" t="s">
        <v>99</v>
      </c>
      <c r="B7" s="294"/>
      <c r="C7" s="294"/>
      <c r="D7" s="294"/>
    </row>
    <row r="8" spans="1:5" ht="15.75" customHeight="1" x14ac:dyDescent="0.25">
      <c r="A8" s="295" t="s">
        <v>100</v>
      </c>
      <c r="B8" s="295"/>
      <c r="C8" s="295"/>
      <c r="D8" s="295"/>
      <c r="E8" s="117">
        <v>18000</v>
      </c>
    </row>
    <row r="9" spans="1:5" ht="15.75" customHeight="1" thickBot="1" x14ac:dyDescent="0.3">
      <c r="A9" s="118" t="s">
        <v>101</v>
      </c>
      <c r="B9" s="119"/>
      <c r="C9" s="119"/>
      <c r="D9" s="120"/>
      <c r="E9" s="117">
        <v>0</v>
      </c>
    </row>
    <row r="10" spans="1:5" ht="15.75" customHeight="1" x14ac:dyDescent="0.25">
      <c r="A10" s="293" t="s">
        <v>24</v>
      </c>
      <c r="B10" s="293"/>
      <c r="C10" s="293"/>
      <c r="D10" s="293"/>
      <c r="E10" s="12">
        <f>SUM(E5:E6)</f>
        <v>81018000</v>
      </c>
    </row>
    <row r="11" spans="1:5" ht="15.75" customHeight="1" x14ac:dyDescent="0.25">
      <c r="A11" s="13"/>
    </row>
    <row r="12" spans="1:5" ht="15.75" customHeight="1" x14ac:dyDescent="0.25">
      <c r="A12" s="292" t="s">
        <v>25</v>
      </c>
      <c r="B12" s="292"/>
      <c r="C12" s="292"/>
      <c r="D12" s="292"/>
    </row>
    <row r="13" spans="1:5" ht="15.75" customHeight="1" x14ac:dyDescent="0.25">
      <c r="A13" s="11" t="s">
        <v>72</v>
      </c>
      <c r="E13" s="6">
        <v>96000000</v>
      </c>
    </row>
    <row r="14" spans="1:5" s="105" customFormat="1" ht="15.75" customHeight="1" x14ac:dyDescent="0.25">
      <c r="A14" s="114" t="s">
        <v>102</v>
      </c>
      <c r="B14" s="115"/>
      <c r="C14" s="115"/>
      <c r="D14" s="115"/>
      <c r="E14" s="116">
        <f>SUM(E16:E17)</f>
        <v>18000</v>
      </c>
    </row>
    <row r="15" spans="1:5" ht="15.75" customHeight="1" x14ac:dyDescent="0.25">
      <c r="A15" s="294" t="s">
        <v>99</v>
      </c>
      <c r="B15" s="294"/>
      <c r="C15" s="294"/>
      <c r="D15" s="294"/>
    </row>
    <row r="16" spans="1:5" ht="15.75" customHeight="1" x14ac:dyDescent="0.25">
      <c r="A16" s="295" t="s">
        <v>100</v>
      </c>
      <c r="B16" s="295"/>
      <c r="C16" s="295"/>
      <c r="D16" s="295"/>
      <c r="E16" s="117">
        <v>18000</v>
      </c>
    </row>
    <row r="17" spans="1:5" ht="15.75" customHeight="1" thickBot="1" x14ac:dyDescent="0.3">
      <c r="A17" s="118" t="s">
        <v>101</v>
      </c>
      <c r="B17" s="119"/>
      <c r="C17" s="119"/>
      <c r="D17" s="120"/>
      <c r="E17" s="117">
        <v>0</v>
      </c>
    </row>
    <row r="18" spans="1:5" ht="15.75" customHeight="1" x14ac:dyDescent="0.25">
      <c r="A18" s="293" t="s">
        <v>26</v>
      </c>
      <c r="B18" s="293"/>
      <c r="C18" s="293"/>
      <c r="D18" s="293"/>
      <c r="E18" s="12">
        <f>SUM(E13:E14)</f>
        <v>96018000</v>
      </c>
    </row>
    <row r="19" spans="1:5" ht="15.75" customHeight="1" x14ac:dyDescent="0.25">
      <c r="A19" s="13"/>
      <c r="E19" s="14"/>
    </row>
    <row r="20" spans="1:5" ht="15.75" customHeight="1" x14ac:dyDescent="0.25">
      <c r="A20" s="292" t="s">
        <v>27</v>
      </c>
      <c r="B20" s="292"/>
      <c r="C20" s="292"/>
      <c r="D20" s="292"/>
      <c r="E20" s="14"/>
    </row>
    <row r="21" spans="1:5" ht="15.75" customHeight="1" x14ac:dyDescent="0.25">
      <c r="A21" s="283" t="s">
        <v>73</v>
      </c>
      <c r="B21" s="283"/>
      <c r="C21" s="283"/>
      <c r="D21" s="283"/>
      <c r="E21" s="15">
        <v>16736851.5</v>
      </c>
    </row>
    <row r="22" spans="1:5" ht="15.75" customHeight="1" thickBot="1" x14ac:dyDescent="0.3">
      <c r="A22" s="283" t="s">
        <v>74</v>
      </c>
      <c r="B22" s="283"/>
      <c r="C22" s="283"/>
      <c r="D22" s="283"/>
      <c r="E22" s="14">
        <v>-1736851.5</v>
      </c>
    </row>
    <row r="23" spans="1:5" ht="15.75" customHeight="1" x14ac:dyDescent="0.25">
      <c r="A23" s="287" t="s">
        <v>28</v>
      </c>
      <c r="B23" s="287"/>
      <c r="C23" s="287"/>
      <c r="D23" s="287"/>
      <c r="E23" s="12">
        <f>SUM(E21:E22)</f>
        <v>15000000</v>
      </c>
    </row>
    <row r="24" spans="1:5" ht="15.75" customHeight="1" x14ac:dyDescent="0.25"/>
    <row r="25" spans="1:5" ht="15.75" customHeight="1" thickBot="1" x14ac:dyDescent="0.3">
      <c r="A25" s="7" t="s">
        <v>29</v>
      </c>
      <c r="B25" s="8"/>
      <c r="C25" s="8"/>
      <c r="D25" s="8"/>
      <c r="E25" s="9"/>
    </row>
    <row r="26" spans="1:5" ht="15.75" customHeight="1" thickBot="1" x14ac:dyDescent="0.3">
      <c r="A26" s="288" t="s">
        <v>30</v>
      </c>
      <c r="B26" s="288"/>
      <c r="C26" s="16" t="s">
        <v>77</v>
      </c>
      <c r="D26" s="16" t="s">
        <v>103</v>
      </c>
      <c r="E26" s="121" t="s">
        <v>104</v>
      </c>
    </row>
    <row r="27" spans="1:5" ht="15.75" customHeight="1" x14ac:dyDescent="0.25">
      <c r="A27" s="289" t="s">
        <v>75</v>
      </c>
      <c r="B27" s="289"/>
      <c r="C27" s="17">
        <f>SUM(E5)</f>
        <v>81000000</v>
      </c>
      <c r="D27" s="17">
        <f>SUM(E6)</f>
        <v>18000</v>
      </c>
      <c r="E27" s="122">
        <f>SUM(C27+D27)</f>
        <v>81018000</v>
      </c>
    </row>
    <row r="28" spans="1:5" ht="15.75" customHeight="1" thickBot="1" x14ac:dyDescent="0.3">
      <c r="A28" s="290" t="s">
        <v>76</v>
      </c>
      <c r="B28" s="290"/>
      <c r="C28" s="18">
        <f>SUM(E13)</f>
        <v>96000000</v>
      </c>
      <c r="D28" s="18">
        <f>SUM(E14)</f>
        <v>18000</v>
      </c>
      <c r="E28" s="122">
        <f>SUM(C28+D28)</f>
        <v>96018000</v>
      </c>
    </row>
    <row r="29" spans="1:5" ht="15.75" customHeight="1" thickBot="1" x14ac:dyDescent="0.3">
      <c r="A29" s="291" t="s">
        <v>31</v>
      </c>
      <c r="B29" s="291"/>
      <c r="C29" s="19">
        <f>SUM(C27-C28)</f>
        <v>-15000000</v>
      </c>
      <c r="D29" s="19">
        <f t="shared" ref="D29:E29" si="0">SUM(D27-D28)</f>
        <v>0</v>
      </c>
      <c r="E29" s="123">
        <f t="shared" si="0"/>
        <v>-15000000</v>
      </c>
    </row>
    <row r="30" spans="1:5" ht="15.75" customHeight="1" thickBot="1" x14ac:dyDescent="0.3">
      <c r="A30" s="20"/>
      <c r="B30" s="20"/>
      <c r="C30" s="20"/>
      <c r="D30" s="124"/>
      <c r="E30" s="21"/>
    </row>
    <row r="31" spans="1:5" ht="15.75" customHeight="1" thickBot="1" x14ac:dyDescent="0.3">
      <c r="A31" s="284" t="s">
        <v>32</v>
      </c>
      <c r="B31" s="284"/>
      <c r="C31" s="16" t="s">
        <v>77</v>
      </c>
      <c r="D31" s="16" t="s">
        <v>103</v>
      </c>
      <c r="E31" s="121" t="s">
        <v>104</v>
      </c>
    </row>
    <row r="32" spans="1:5" ht="25.5" customHeight="1" x14ac:dyDescent="0.25">
      <c r="A32" s="22" t="s">
        <v>33</v>
      </c>
      <c r="B32" s="23" t="s">
        <v>34</v>
      </c>
      <c r="C32" s="51">
        <f>SUM(E21)</f>
        <v>16736851.5</v>
      </c>
      <c r="D32" s="24">
        <v>0</v>
      </c>
      <c r="E32" s="122">
        <f>SUM(C32+D32)</f>
        <v>16736851.5</v>
      </c>
    </row>
    <row r="33" spans="1:5" ht="25.5" customHeight="1" x14ac:dyDescent="0.25">
      <c r="A33" s="22" t="s">
        <v>57</v>
      </c>
      <c r="B33" s="23" t="s">
        <v>43</v>
      </c>
      <c r="C33" s="24">
        <v>0</v>
      </c>
      <c r="D33" s="24">
        <v>0</v>
      </c>
      <c r="E33" s="122">
        <f>SUM(C33+D33)</f>
        <v>0</v>
      </c>
    </row>
    <row r="34" spans="1:5" ht="25.5" customHeight="1" x14ac:dyDescent="0.25">
      <c r="A34" s="22" t="s">
        <v>35</v>
      </c>
      <c r="B34" s="23" t="s">
        <v>36</v>
      </c>
      <c r="C34" s="52">
        <f>SUM(E22)</f>
        <v>-1736851.5</v>
      </c>
      <c r="D34" s="125">
        <v>0</v>
      </c>
      <c r="E34" s="122">
        <f>SUM(C34+D34)</f>
        <v>-1736851.5</v>
      </c>
    </row>
    <row r="35" spans="1:5" ht="15.75" customHeight="1" thickBot="1" x14ac:dyDescent="0.3">
      <c r="A35" s="25" t="s">
        <v>37</v>
      </c>
      <c r="B35" s="26" t="s">
        <v>38</v>
      </c>
      <c r="C35" s="27">
        <v>0</v>
      </c>
      <c r="D35" s="27">
        <v>0</v>
      </c>
      <c r="E35" s="122">
        <f>SUM(C35+D35)</f>
        <v>0</v>
      </c>
    </row>
    <row r="36" spans="1:5" ht="15.75" customHeight="1" thickBot="1" x14ac:dyDescent="0.3">
      <c r="A36" s="284" t="s">
        <v>39</v>
      </c>
      <c r="B36" s="284"/>
      <c r="C36" s="19">
        <f>SUM(C32:C35)</f>
        <v>15000000</v>
      </c>
      <c r="D36" s="19">
        <f t="shared" ref="D36:E36" si="1">SUM(D32:D35)</f>
        <v>0</v>
      </c>
      <c r="E36" s="123">
        <f t="shared" si="1"/>
        <v>15000000</v>
      </c>
    </row>
    <row r="37" spans="1:5" ht="15.75" customHeight="1" thickBot="1" x14ac:dyDescent="0.3">
      <c r="A37" s="28"/>
      <c r="B37" s="28"/>
      <c r="C37" s="29"/>
      <c r="D37" s="29"/>
      <c r="E37" s="30"/>
    </row>
    <row r="38" spans="1:5" ht="15.75" customHeight="1" thickBot="1" x14ac:dyDescent="0.3">
      <c r="A38" s="284" t="s">
        <v>40</v>
      </c>
      <c r="B38" s="284"/>
      <c r="C38" s="16" t="s">
        <v>77</v>
      </c>
      <c r="D38" s="16" t="s">
        <v>103</v>
      </c>
      <c r="E38" s="121" t="s">
        <v>104</v>
      </c>
    </row>
    <row r="39" spans="1:5" ht="15.75" customHeight="1" x14ac:dyDescent="0.25">
      <c r="A39" s="285" t="s">
        <v>41</v>
      </c>
      <c r="B39" s="285"/>
      <c r="C39" s="31">
        <f>SUM(C27+C32+C33)</f>
        <v>97736851.5</v>
      </c>
      <c r="D39" s="31">
        <f t="shared" ref="D39:E39" si="2">SUM(D27+D32+D33)</f>
        <v>18000</v>
      </c>
      <c r="E39" s="126">
        <f t="shared" si="2"/>
        <v>97754851.5</v>
      </c>
    </row>
    <row r="40" spans="1:5" ht="15.75" customHeight="1" thickBot="1" x14ac:dyDescent="0.3">
      <c r="A40" s="286" t="s">
        <v>42</v>
      </c>
      <c r="B40" s="286"/>
      <c r="C40" s="32">
        <f>SUM(C28-C34)</f>
        <v>97736851.5</v>
      </c>
      <c r="D40" s="32">
        <f t="shared" ref="D40:E40" si="3">SUM(D28-D34)</f>
        <v>18000</v>
      </c>
      <c r="E40" s="127">
        <f t="shared" si="3"/>
        <v>97754851.5</v>
      </c>
    </row>
    <row r="41" spans="1:5" ht="15.75" customHeight="1" thickBot="1" x14ac:dyDescent="0.3">
      <c r="A41" s="28" t="s">
        <v>20</v>
      </c>
      <c r="B41" s="28"/>
      <c r="C41" s="33">
        <f>SUM(C39-C40)</f>
        <v>0</v>
      </c>
      <c r="D41" s="33">
        <f t="shared" ref="D41:E41" si="4">SUM(D39-D40)</f>
        <v>0</v>
      </c>
      <c r="E41" s="128">
        <f t="shared" si="4"/>
        <v>0</v>
      </c>
    </row>
    <row r="42" spans="1:5" s="5" customFormat="1" ht="16.350000000000001" customHeight="1" x14ac:dyDescent="0.25">
      <c r="E42" s="6"/>
    </row>
    <row r="43" spans="1:5" s="5" customFormat="1" ht="16.350000000000001" customHeight="1" x14ac:dyDescent="0.25">
      <c r="E43" s="6"/>
    </row>
    <row r="44" spans="1:5" s="5" customFormat="1" ht="16.350000000000001" customHeight="1" x14ac:dyDescent="0.25">
      <c r="E44" s="6"/>
    </row>
    <row r="45" spans="1:5" s="5" customFormat="1" ht="16.350000000000001" customHeight="1" x14ac:dyDescent="0.25">
      <c r="E45" s="6"/>
    </row>
    <row r="46" spans="1:5" s="5" customFormat="1" ht="16.350000000000001" customHeight="1" x14ac:dyDescent="0.25">
      <c r="E46" s="6"/>
    </row>
    <row r="47" spans="1:5" s="5" customFormat="1" ht="16.350000000000001" customHeight="1" x14ac:dyDescent="0.25">
      <c r="E47" s="6"/>
    </row>
    <row r="48" spans="1:5" s="5" customFormat="1" ht="16.350000000000001" customHeight="1" x14ac:dyDescent="0.25">
      <c r="E48" s="6"/>
    </row>
    <row r="49" spans="5:5" s="5" customFormat="1" ht="16.350000000000001" customHeight="1" x14ac:dyDescent="0.25">
      <c r="E49" s="6"/>
    </row>
    <row r="50" spans="5:5" s="5" customFormat="1" ht="16.350000000000001" customHeight="1" x14ac:dyDescent="0.25">
      <c r="E50" s="6"/>
    </row>
    <row r="51" spans="5:5" s="5" customFormat="1" ht="16.350000000000001" customHeight="1" x14ac:dyDescent="0.25">
      <c r="E51" s="6"/>
    </row>
    <row r="52" spans="5:5" s="5" customFormat="1" ht="16.350000000000001" customHeight="1" x14ac:dyDescent="0.25">
      <c r="E52" s="6"/>
    </row>
    <row r="53" spans="5:5" s="5" customFormat="1" ht="16.350000000000001" customHeight="1" x14ac:dyDescent="0.25">
      <c r="E53" s="6"/>
    </row>
    <row r="54" spans="5:5" s="5" customFormat="1" ht="16.350000000000001" customHeight="1" x14ac:dyDescent="0.25">
      <c r="E54" s="6"/>
    </row>
    <row r="55" spans="5:5" s="5" customFormat="1" ht="16.350000000000001" customHeight="1" x14ac:dyDescent="0.25">
      <c r="E55" s="6"/>
    </row>
    <row r="56" spans="5:5" s="5" customFormat="1" ht="16.350000000000001" customHeight="1" x14ac:dyDescent="0.25">
      <c r="E56" s="6"/>
    </row>
    <row r="57" spans="5:5" s="5" customFormat="1" ht="16.350000000000001" customHeight="1" x14ac:dyDescent="0.25">
      <c r="E57" s="6"/>
    </row>
    <row r="58" spans="5:5" s="5" customFormat="1" ht="16.350000000000001" customHeight="1" x14ac:dyDescent="0.25">
      <c r="E58" s="6"/>
    </row>
    <row r="59" spans="5:5" s="5" customFormat="1" ht="16.350000000000001" customHeight="1" x14ac:dyDescent="0.25">
      <c r="E59" s="6"/>
    </row>
    <row r="60" spans="5:5" s="5" customFormat="1" ht="16.350000000000001" customHeight="1" x14ac:dyDescent="0.25">
      <c r="E60" s="6"/>
    </row>
    <row r="61" spans="5:5" s="5" customFormat="1" ht="16.350000000000001" customHeight="1" x14ac:dyDescent="0.25">
      <c r="E61" s="6"/>
    </row>
    <row r="62" spans="5:5" s="5" customFormat="1" ht="16.350000000000001" customHeight="1" x14ac:dyDescent="0.25">
      <c r="E62" s="6"/>
    </row>
    <row r="63" spans="5:5" s="5" customFormat="1" ht="16.350000000000001" customHeight="1" x14ac:dyDescent="0.25">
      <c r="E63" s="6"/>
    </row>
    <row r="64" spans="5:5" s="5" customFormat="1" ht="16.350000000000001" customHeight="1" x14ac:dyDescent="0.25">
      <c r="E64" s="6"/>
    </row>
    <row r="65" spans="5:5" s="5" customFormat="1" ht="16.350000000000001" customHeight="1" x14ac:dyDescent="0.25">
      <c r="E65" s="6"/>
    </row>
    <row r="66" spans="5:5" s="5" customFormat="1" ht="16.350000000000001" customHeight="1" x14ac:dyDescent="0.25">
      <c r="E66" s="6"/>
    </row>
    <row r="67" spans="5:5" s="5" customFormat="1" ht="16.350000000000001" customHeight="1" x14ac:dyDescent="0.25">
      <c r="E67" s="6"/>
    </row>
    <row r="68" spans="5:5" s="5" customFormat="1" ht="16.350000000000001" customHeight="1" x14ac:dyDescent="0.25">
      <c r="E68" s="6"/>
    </row>
    <row r="69" spans="5:5" s="5" customFormat="1" ht="16.350000000000001" customHeight="1" x14ac:dyDescent="0.25">
      <c r="E69" s="6"/>
    </row>
    <row r="70" spans="5:5" s="5" customFormat="1" ht="16.350000000000001" customHeight="1" x14ac:dyDescent="0.25">
      <c r="E70" s="6"/>
    </row>
    <row r="71" spans="5:5" s="5" customFormat="1" ht="16.350000000000001" customHeight="1" x14ac:dyDescent="0.25">
      <c r="E71" s="6"/>
    </row>
    <row r="72" spans="5:5" s="5" customFormat="1" ht="16.350000000000001" customHeight="1" x14ac:dyDescent="0.25">
      <c r="E72" s="6"/>
    </row>
    <row r="73" spans="5:5" s="5" customFormat="1" ht="16.350000000000001" customHeight="1" x14ac:dyDescent="0.25">
      <c r="E73" s="6"/>
    </row>
    <row r="74" spans="5:5" s="5" customFormat="1" ht="16.350000000000001" customHeight="1" x14ac:dyDescent="0.25">
      <c r="E74" s="6"/>
    </row>
    <row r="75" spans="5:5" s="5" customFormat="1" ht="16.350000000000001" customHeight="1" x14ac:dyDescent="0.25">
      <c r="E75" s="6"/>
    </row>
    <row r="76" spans="5:5" s="5" customFormat="1" ht="16.350000000000001" customHeight="1" x14ac:dyDescent="0.25">
      <c r="E76" s="6"/>
    </row>
    <row r="77" spans="5:5" s="5" customFormat="1" ht="16.350000000000001" customHeight="1" x14ac:dyDescent="0.25">
      <c r="E77" s="6"/>
    </row>
    <row r="78" spans="5:5" s="5" customFormat="1" ht="16.350000000000001" customHeight="1" x14ac:dyDescent="0.25">
      <c r="E78" s="6"/>
    </row>
    <row r="79" spans="5:5" s="5" customFormat="1" ht="16.350000000000001" customHeight="1" x14ac:dyDescent="0.25">
      <c r="E79" s="6"/>
    </row>
    <row r="80" spans="5:5" s="5" customFormat="1" ht="16.350000000000001" customHeight="1" x14ac:dyDescent="0.25">
      <c r="E80" s="6"/>
    </row>
    <row r="81" spans="5:5" s="5" customFormat="1" ht="16.350000000000001" customHeight="1" x14ac:dyDescent="0.25">
      <c r="E81" s="6"/>
    </row>
    <row r="82" spans="5:5" s="5" customFormat="1" ht="16.350000000000001" customHeight="1" x14ac:dyDescent="0.25">
      <c r="E82" s="6"/>
    </row>
    <row r="83" spans="5:5" s="5" customFormat="1" ht="15.75" customHeight="1" x14ac:dyDescent="0.25">
      <c r="E83" s="6"/>
    </row>
    <row r="84" spans="5:5" s="5" customFormat="1" ht="15.75" customHeight="1" x14ac:dyDescent="0.25">
      <c r="E84" s="6"/>
    </row>
    <row r="85" spans="5:5" s="5" customFormat="1" ht="15.75" customHeight="1" x14ac:dyDescent="0.25">
      <c r="E85" s="6"/>
    </row>
    <row r="86" spans="5:5" s="5" customFormat="1" ht="15.75" customHeight="1" x14ac:dyDescent="0.25">
      <c r="E86" s="6"/>
    </row>
    <row r="87" spans="5:5" s="5" customFormat="1" ht="15.75" customHeight="1" x14ac:dyDescent="0.25">
      <c r="E87" s="6"/>
    </row>
    <row r="88" spans="5:5" s="5" customFormat="1" ht="15.75" customHeight="1" x14ac:dyDescent="0.25">
      <c r="E88" s="6"/>
    </row>
    <row r="89" spans="5:5" s="5" customFormat="1" ht="15.75" customHeight="1" x14ac:dyDescent="0.25">
      <c r="E89" s="6"/>
    </row>
    <row r="90" spans="5:5" s="5" customFormat="1" ht="15.75" customHeight="1" x14ac:dyDescent="0.25">
      <c r="E90" s="6"/>
    </row>
    <row r="91" spans="5:5" s="5" customFormat="1" ht="15.75" customHeight="1" x14ac:dyDescent="0.25">
      <c r="E91" s="6"/>
    </row>
    <row r="92" spans="5:5" s="5" customFormat="1" ht="15.75" customHeight="1" x14ac:dyDescent="0.25">
      <c r="E92" s="6"/>
    </row>
    <row r="93" spans="5:5" s="5" customFormat="1" ht="15.75" customHeight="1" x14ac:dyDescent="0.25">
      <c r="E93" s="6"/>
    </row>
    <row r="94" spans="5:5" s="5" customFormat="1" ht="15.75" customHeight="1" x14ac:dyDescent="0.25">
      <c r="E94" s="6"/>
    </row>
    <row r="95" spans="5:5" s="5" customFormat="1" ht="15.75" customHeight="1" x14ac:dyDescent="0.25">
      <c r="E95" s="6"/>
    </row>
    <row r="96" spans="5:5" s="5" customFormat="1" ht="15.75" customHeight="1" x14ac:dyDescent="0.25">
      <c r="E96" s="6"/>
    </row>
    <row r="97" spans="1:5" s="5" customFormat="1" ht="15.75" customHeight="1" x14ac:dyDescent="0.25">
      <c r="E97" s="6"/>
    </row>
    <row r="98" spans="1:5" s="5" customFormat="1" ht="15.75" customHeight="1" x14ac:dyDescent="0.25">
      <c r="E98" s="6"/>
    </row>
    <row r="99" spans="1:5" s="5" customFormat="1" ht="15.75" customHeight="1" x14ac:dyDescent="0.25">
      <c r="E99" s="6"/>
    </row>
    <row r="100" spans="1:5" s="5" customFormat="1" ht="15.75" customHeight="1" x14ac:dyDescent="0.25">
      <c r="E100" s="6"/>
    </row>
    <row r="101" spans="1:5" s="5" customFormat="1" ht="15.75" customHeight="1" x14ac:dyDescent="0.25">
      <c r="E101" s="6"/>
    </row>
    <row r="102" spans="1:5" s="5" customFormat="1" ht="15.75" customHeight="1" x14ac:dyDescent="0.25">
      <c r="E102" s="6"/>
    </row>
    <row r="103" spans="1:5" s="5" customFormat="1" ht="15.75" customHeight="1" x14ac:dyDescent="0.25">
      <c r="E103" s="6"/>
    </row>
    <row r="104" spans="1:5" s="5" customFormat="1" ht="15.75" customHeight="1" x14ac:dyDescent="0.25">
      <c r="E104" s="6"/>
    </row>
    <row r="105" spans="1:5" ht="15.75" customHeight="1" x14ac:dyDescent="0.25"/>
    <row r="106" spans="1:5" s="3" customFormat="1" ht="15.75" customHeight="1" x14ac:dyDescent="0.25">
      <c r="A106" s="5"/>
      <c r="B106" s="5"/>
      <c r="C106" s="5"/>
      <c r="D106" s="5"/>
      <c r="E106" s="6"/>
    </row>
    <row r="109" spans="1:5" s="4" customFormat="1" x14ac:dyDescent="0.25">
      <c r="A109" s="5"/>
      <c r="B109" s="5"/>
      <c r="C109" s="5"/>
      <c r="D109" s="5"/>
      <c r="E109" s="6"/>
    </row>
  </sheetData>
  <mergeCells count="21">
    <mergeCell ref="A4:D4"/>
    <mergeCell ref="A10:D10"/>
    <mergeCell ref="A12:D12"/>
    <mergeCell ref="A18:D18"/>
    <mergeCell ref="A20:D20"/>
    <mergeCell ref="A7:D7"/>
    <mergeCell ref="A8:D8"/>
    <mergeCell ref="A15:D15"/>
    <mergeCell ref="A16:D16"/>
    <mergeCell ref="A21:D21"/>
    <mergeCell ref="A36:B36"/>
    <mergeCell ref="A38:B38"/>
    <mergeCell ref="A39:B39"/>
    <mergeCell ref="A40:B40"/>
    <mergeCell ref="A22:D22"/>
    <mergeCell ref="A23:D23"/>
    <mergeCell ref="A26:B26"/>
    <mergeCell ref="A27:B27"/>
    <mergeCell ref="A28:B28"/>
    <mergeCell ref="A29:B29"/>
    <mergeCell ref="A31:B31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2024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workbookViewId="0">
      <selection activeCell="K21" sqref="K21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" customFormat="1" ht="15.75" customHeight="1" x14ac:dyDescent="0.25">
      <c r="A1" s="5"/>
      <c r="B1" s="5"/>
      <c r="C1" s="5"/>
      <c r="D1" s="5"/>
      <c r="E1" s="6"/>
    </row>
    <row r="2" spans="1:14" s="5" customFormat="1" ht="19.899999999999999" customHeight="1" x14ac:dyDescent="0.25">
      <c r="A2" s="129" t="s">
        <v>105</v>
      </c>
      <c r="B2" s="130"/>
      <c r="C2" s="130"/>
      <c r="D2" s="130"/>
      <c r="E2" s="131"/>
      <c r="F2" s="131"/>
      <c r="G2" s="132"/>
      <c r="H2" s="132"/>
      <c r="I2" s="132"/>
      <c r="J2" s="132"/>
      <c r="K2" s="132"/>
      <c r="L2" s="133"/>
      <c r="M2" s="133"/>
      <c r="N2" s="134"/>
    </row>
    <row r="3" spans="1:14" s="5" customFormat="1" ht="15.75" customHeight="1" x14ac:dyDescent="0.25">
      <c r="A3" s="129"/>
      <c r="B3" s="130"/>
      <c r="C3" s="130"/>
      <c r="D3" s="130"/>
      <c r="E3" s="131"/>
      <c r="F3" s="131"/>
      <c r="G3" s="132"/>
      <c r="H3" s="132"/>
      <c r="I3" s="132"/>
      <c r="J3" s="132"/>
      <c r="K3" s="132"/>
      <c r="L3" s="133"/>
      <c r="M3" s="133"/>
      <c r="N3" s="134"/>
    </row>
    <row r="4" spans="1:14" s="5" customFormat="1" ht="15.75" customHeight="1" thickBot="1" x14ac:dyDescent="0.3">
      <c r="A4" s="135" t="s">
        <v>129</v>
      </c>
      <c r="B4" s="136"/>
      <c r="C4" s="136"/>
      <c r="D4" s="136"/>
      <c r="E4" s="136"/>
      <c r="F4" s="136"/>
      <c r="G4" s="137"/>
      <c r="H4" s="137"/>
      <c r="I4" s="137"/>
      <c r="J4" s="137"/>
      <c r="K4" s="137"/>
      <c r="L4" s="138"/>
      <c r="M4" s="138"/>
      <c r="N4" s="139"/>
    </row>
    <row r="5" spans="1:14" s="140" customFormat="1" ht="15.75" customHeight="1" thickBot="1" x14ac:dyDescent="0.3">
      <c r="A5" s="249" t="s">
        <v>106</v>
      </c>
      <c r="B5" s="250" t="s">
        <v>107</v>
      </c>
      <c r="C5" s="250" t="s">
        <v>108</v>
      </c>
      <c r="D5" s="250" t="s">
        <v>109</v>
      </c>
      <c r="E5" s="250" t="s">
        <v>110</v>
      </c>
      <c r="F5" s="276" t="s">
        <v>111</v>
      </c>
      <c r="G5" s="277" t="s">
        <v>112</v>
      </c>
      <c r="H5" s="277" t="s">
        <v>113</v>
      </c>
      <c r="I5" s="277" t="s">
        <v>114</v>
      </c>
      <c r="J5" s="277" t="s">
        <v>115</v>
      </c>
      <c r="K5" s="277" t="s">
        <v>116</v>
      </c>
      <c r="L5" s="278" t="s">
        <v>117</v>
      </c>
      <c r="M5" s="278" t="s">
        <v>118</v>
      </c>
      <c r="N5" s="279" t="s">
        <v>119</v>
      </c>
    </row>
    <row r="6" spans="1:14" s="140" customFormat="1" ht="15" customHeight="1" x14ac:dyDescent="0.25">
      <c r="A6" s="141" t="s">
        <v>120</v>
      </c>
      <c r="B6" s="142" t="s">
        <v>120</v>
      </c>
      <c r="C6" s="143"/>
      <c r="D6" s="143">
        <v>231</v>
      </c>
      <c r="E6" s="144"/>
      <c r="F6" s="145" t="s">
        <v>121</v>
      </c>
      <c r="G6" s="146" t="s">
        <v>122</v>
      </c>
      <c r="H6" s="147">
        <v>0</v>
      </c>
      <c r="I6" s="147" t="s">
        <v>130</v>
      </c>
      <c r="J6" s="147">
        <v>0</v>
      </c>
      <c r="K6" s="147">
        <v>0</v>
      </c>
      <c r="L6" s="148">
        <v>13811.4</v>
      </c>
      <c r="M6" s="148">
        <v>0</v>
      </c>
      <c r="N6" s="149" t="s">
        <v>131</v>
      </c>
    </row>
    <row r="7" spans="1:14" s="140" customFormat="1" ht="15" customHeight="1" thickBot="1" x14ac:dyDescent="0.3">
      <c r="A7" s="150" t="s">
        <v>120</v>
      </c>
      <c r="B7" s="151" t="s">
        <v>120</v>
      </c>
      <c r="C7" s="143"/>
      <c r="D7" s="143">
        <v>231</v>
      </c>
      <c r="E7" s="144"/>
      <c r="F7" s="146" t="s">
        <v>123</v>
      </c>
      <c r="G7" s="146" t="s">
        <v>21</v>
      </c>
      <c r="H7" s="147">
        <v>0</v>
      </c>
      <c r="I7" s="147" t="s">
        <v>130</v>
      </c>
      <c r="J7" s="147">
        <v>0</v>
      </c>
      <c r="K7" s="147">
        <v>0</v>
      </c>
      <c r="L7" s="148"/>
      <c r="M7" s="148">
        <v>13811.4</v>
      </c>
      <c r="N7" s="152" t="s">
        <v>124</v>
      </c>
    </row>
    <row r="8" spans="1:14" s="140" customFormat="1" ht="15" customHeight="1" x14ac:dyDescent="0.25">
      <c r="A8" s="153" t="s">
        <v>120</v>
      </c>
      <c r="B8" s="154" t="s">
        <v>120</v>
      </c>
      <c r="C8" s="155"/>
      <c r="D8" s="155">
        <v>231</v>
      </c>
      <c r="E8" s="156"/>
      <c r="F8" s="145" t="s">
        <v>121</v>
      </c>
      <c r="G8" s="145" t="s">
        <v>122</v>
      </c>
      <c r="H8" s="157">
        <v>0</v>
      </c>
      <c r="I8" s="157" t="s">
        <v>132</v>
      </c>
      <c r="J8" s="157">
        <v>0</v>
      </c>
      <c r="K8" s="157">
        <v>0</v>
      </c>
      <c r="L8" s="158">
        <v>4188.6000000000004</v>
      </c>
      <c r="M8" s="158"/>
      <c r="N8" s="159" t="s">
        <v>133</v>
      </c>
    </row>
    <row r="9" spans="1:14" s="140" customFormat="1" ht="15" customHeight="1" thickBot="1" x14ac:dyDescent="0.3">
      <c r="A9" s="160" t="s">
        <v>120</v>
      </c>
      <c r="B9" s="161" t="s">
        <v>120</v>
      </c>
      <c r="C9" s="162"/>
      <c r="D9" s="162" t="s">
        <v>125</v>
      </c>
      <c r="E9" s="163"/>
      <c r="F9" s="164" t="s">
        <v>123</v>
      </c>
      <c r="G9" s="164" t="s">
        <v>21</v>
      </c>
      <c r="H9" s="165" t="s">
        <v>126</v>
      </c>
      <c r="I9" s="165" t="s">
        <v>132</v>
      </c>
      <c r="J9" s="165" t="s">
        <v>126</v>
      </c>
      <c r="K9" s="165" t="s">
        <v>126</v>
      </c>
      <c r="L9" s="166">
        <v>0</v>
      </c>
      <c r="M9" s="166">
        <v>4188.6000000000004</v>
      </c>
      <c r="N9" s="152" t="s">
        <v>127</v>
      </c>
    </row>
    <row r="10" spans="1:14" s="167" customFormat="1" ht="14.1" customHeight="1" thickBot="1" x14ac:dyDescent="0.25">
      <c r="A10" s="296" t="s">
        <v>128</v>
      </c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280">
        <f>SUM(L6:L9)</f>
        <v>18000</v>
      </c>
      <c r="M10" s="280">
        <f>SUM(M6:M9)</f>
        <v>18000</v>
      </c>
      <c r="N10" s="281"/>
    </row>
    <row r="11" spans="1:14" x14ac:dyDescent="0.25">
      <c r="A11" s="168"/>
      <c r="B11" s="131"/>
      <c r="C11" s="131"/>
      <c r="D11" s="131"/>
      <c r="E11" s="131"/>
      <c r="F11" s="131"/>
      <c r="G11" s="132"/>
      <c r="H11" s="132"/>
      <c r="I11" s="132"/>
      <c r="J11" s="132"/>
      <c r="K11" s="132"/>
      <c r="L11" s="133"/>
      <c r="M11" s="133"/>
      <c r="N11" s="134"/>
    </row>
    <row r="12" spans="1:14" ht="21" x14ac:dyDescent="0.25">
      <c r="A12" s="243" t="s">
        <v>141</v>
      </c>
      <c r="B12" s="244"/>
      <c r="C12" s="244"/>
      <c r="D12" s="244"/>
      <c r="E12" s="244"/>
      <c r="F12" s="244"/>
      <c r="G12" s="245"/>
      <c r="H12" s="245"/>
      <c r="I12" s="245"/>
      <c r="J12" s="245"/>
      <c r="K12" s="246"/>
      <c r="L12" s="247"/>
      <c r="M12" s="247"/>
      <c r="N12" s="248"/>
    </row>
    <row r="13" spans="1:14" ht="15.75" thickBot="1" x14ac:dyDescent="0.3">
      <c r="A13" s="168"/>
      <c r="B13" s="131"/>
      <c r="C13" s="131"/>
      <c r="D13" s="131"/>
      <c r="E13" s="131"/>
      <c r="F13" s="131"/>
      <c r="G13" s="132"/>
      <c r="H13" s="132"/>
      <c r="I13" s="132"/>
      <c r="J13" s="132"/>
      <c r="K13" s="132"/>
      <c r="L13" s="133"/>
      <c r="M13" s="133"/>
      <c r="N13" s="134"/>
    </row>
    <row r="14" spans="1:14" s="255" customFormat="1" ht="15.75" thickBot="1" x14ac:dyDescent="0.3">
      <c r="A14" s="249" t="s">
        <v>106</v>
      </c>
      <c r="B14" s="250" t="s">
        <v>107</v>
      </c>
      <c r="C14" s="250" t="s">
        <v>108</v>
      </c>
      <c r="D14" s="250" t="s">
        <v>109</v>
      </c>
      <c r="E14" s="250" t="s">
        <v>110</v>
      </c>
      <c r="F14" s="251" t="s">
        <v>111</v>
      </c>
      <c r="G14" s="252" t="s">
        <v>112</v>
      </c>
      <c r="H14" s="252" t="s">
        <v>113</v>
      </c>
      <c r="I14" s="252" t="s">
        <v>114</v>
      </c>
      <c r="J14" s="252" t="s">
        <v>115</v>
      </c>
      <c r="K14" s="252" t="s">
        <v>116</v>
      </c>
      <c r="L14" s="253" t="s">
        <v>117</v>
      </c>
      <c r="M14" s="253" t="s">
        <v>118</v>
      </c>
      <c r="N14" s="254" t="s">
        <v>119</v>
      </c>
    </row>
    <row r="15" spans="1:14" s="255" customFormat="1" ht="30" customHeight="1" x14ac:dyDescent="0.25">
      <c r="A15" s="242" t="s">
        <v>120</v>
      </c>
      <c r="B15" s="256" t="s">
        <v>120</v>
      </c>
      <c r="C15" s="257"/>
      <c r="D15" s="257">
        <v>231</v>
      </c>
      <c r="E15" s="257"/>
      <c r="F15" s="258" t="s">
        <v>123</v>
      </c>
      <c r="G15" s="259" t="s">
        <v>21</v>
      </c>
      <c r="H15" s="260" t="s">
        <v>126</v>
      </c>
      <c r="I15" s="260" t="s">
        <v>126</v>
      </c>
      <c r="J15" s="260" t="s">
        <v>126</v>
      </c>
      <c r="K15" s="260" t="s">
        <v>126</v>
      </c>
      <c r="L15" s="261">
        <v>0</v>
      </c>
      <c r="M15" s="261">
        <v>-5000</v>
      </c>
      <c r="N15" s="262" t="s">
        <v>147</v>
      </c>
    </row>
    <row r="16" spans="1:14" s="255" customFormat="1" ht="30" customHeight="1" x14ac:dyDescent="0.25">
      <c r="A16" s="242" t="s">
        <v>120</v>
      </c>
      <c r="B16" s="256" t="s">
        <v>120</v>
      </c>
      <c r="C16" s="263"/>
      <c r="D16" s="263">
        <v>231</v>
      </c>
      <c r="E16" s="263"/>
      <c r="F16" s="264" t="s">
        <v>142</v>
      </c>
      <c r="G16" s="265" t="s">
        <v>143</v>
      </c>
      <c r="H16" s="266" t="s">
        <v>126</v>
      </c>
      <c r="I16" s="266" t="s">
        <v>126</v>
      </c>
      <c r="J16" s="266" t="s">
        <v>126</v>
      </c>
      <c r="K16" s="266" t="s">
        <v>126</v>
      </c>
      <c r="L16" s="267">
        <v>0</v>
      </c>
      <c r="M16" s="267">
        <v>5000</v>
      </c>
      <c r="N16" s="268" t="s">
        <v>145</v>
      </c>
    </row>
    <row r="17" spans="1:14" s="255" customFormat="1" ht="30" customHeight="1" x14ac:dyDescent="0.25">
      <c r="A17" s="242" t="s">
        <v>120</v>
      </c>
      <c r="B17" s="256" t="s">
        <v>120</v>
      </c>
      <c r="C17" s="263"/>
      <c r="D17" s="263">
        <v>231</v>
      </c>
      <c r="E17" s="263"/>
      <c r="F17" s="264" t="s">
        <v>144</v>
      </c>
      <c r="G17" s="265" t="s">
        <v>21</v>
      </c>
      <c r="H17" s="266" t="s">
        <v>126</v>
      </c>
      <c r="I17" s="266" t="s">
        <v>126</v>
      </c>
      <c r="J17" s="266" t="s">
        <v>126</v>
      </c>
      <c r="K17" s="266" t="s">
        <v>126</v>
      </c>
      <c r="L17" s="267">
        <v>0</v>
      </c>
      <c r="M17" s="267">
        <v>-30000</v>
      </c>
      <c r="N17" s="268" t="s">
        <v>148</v>
      </c>
    </row>
    <row r="18" spans="1:14" s="255" customFormat="1" ht="30" customHeight="1" thickBot="1" x14ac:dyDescent="0.3">
      <c r="A18" s="242" t="s">
        <v>120</v>
      </c>
      <c r="B18" s="256" t="s">
        <v>120</v>
      </c>
      <c r="C18" s="257"/>
      <c r="D18" s="257">
        <v>231</v>
      </c>
      <c r="E18" s="257"/>
      <c r="F18" s="258" t="s">
        <v>134</v>
      </c>
      <c r="G18" s="259" t="s">
        <v>143</v>
      </c>
      <c r="H18" s="260" t="s">
        <v>126</v>
      </c>
      <c r="I18" s="260" t="s">
        <v>126</v>
      </c>
      <c r="J18" s="260" t="s">
        <v>126</v>
      </c>
      <c r="K18" s="260" t="s">
        <v>126</v>
      </c>
      <c r="L18" s="261">
        <v>0</v>
      </c>
      <c r="M18" s="261">
        <v>30000</v>
      </c>
      <c r="N18" s="269" t="s">
        <v>146</v>
      </c>
    </row>
    <row r="19" spans="1:14" s="255" customFormat="1" ht="15.75" thickBot="1" x14ac:dyDescent="0.3">
      <c r="A19" s="296" t="s">
        <v>128</v>
      </c>
      <c r="B19" s="296"/>
      <c r="C19" s="296"/>
      <c r="D19" s="296"/>
      <c r="E19" s="296"/>
      <c r="F19" s="296"/>
      <c r="G19" s="296"/>
      <c r="H19" s="296"/>
      <c r="I19" s="296"/>
      <c r="J19" s="296"/>
      <c r="K19" s="296"/>
      <c r="L19" s="270">
        <f>SUM(L15:L15)</f>
        <v>0</v>
      </c>
      <c r="M19" s="270">
        <f>SUM(M15:M18)</f>
        <v>0</v>
      </c>
      <c r="N19" s="271"/>
    </row>
    <row r="20" spans="1:14" x14ac:dyDescent="0.25">
      <c r="A20" s="168"/>
      <c r="B20" s="131"/>
      <c r="C20" s="131"/>
      <c r="D20" s="131"/>
      <c r="E20" s="131"/>
      <c r="F20" s="131"/>
      <c r="G20" s="132"/>
      <c r="H20" s="132"/>
      <c r="I20" s="132"/>
      <c r="J20" s="132"/>
      <c r="K20" s="132"/>
      <c r="L20" s="133"/>
      <c r="M20" s="133"/>
      <c r="N20" s="134"/>
    </row>
    <row r="21" spans="1:14" x14ac:dyDescent="0.25">
      <c r="A21" s="169" t="s">
        <v>20</v>
      </c>
      <c r="B21" s="169"/>
      <c r="C21" s="169"/>
      <c r="D21" s="169"/>
      <c r="E21" s="170"/>
      <c r="F21" s="17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68"/>
      <c r="B22" s="131"/>
      <c r="C22" s="131"/>
      <c r="D22" s="131"/>
      <c r="E22" s="131"/>
      <c r="F22" s="131"/>
      <c r="G22" s="132"/>
      <c r="H22" s="132"/>
      <c r="I22" s="132"/>
      <c r="J22" s="132"/>
      <c r="K22" s="132"/>
      <c r="L22" s="133"/>
      <c r="M22" s="133"/>
      <c r="N22" s="134"/>
    </row>
    <row r="23" spans="1:14" x14ac:dyDescent="0.25">
      <c r="A23" s="168"/>
      <c r="B23" s="131"/>
      <c r="C23" s="131"/>
      <c r="D23" s="131"/>
      <c r="E23" s="131"/>
      <c r="F23" s="131"/>
      <c r="G23" s="132"/>
      <c r="H23" s="132"/>
      <c r="I23" s="132"/>
      <c r="J23" s="132"/>
      <c r="K23" s="132"/>
      <c r="L23" s="133"/>
      <c r="M23" s="133"/>
      <c r="N23" s="134"/>
    </row>
    <row r="74" spans="6:14" x14ac:dyDescent="0.25">
      <c r="F74" s="3"/>
      <c r="G74" s="3"/>
      <c r="H74" s="3"/>
      <c r="I74" s="3"/>
      <c r="J74" s="3"/>
      <c r="K74" s="3"/>
      <c r="L74" s="3"/>
      <c r="M74" s="3"/>
      <c r="N74" s="3"/>
    </row>
    <row r="77" spans="6:14" x14ac:dyDescent="0.25">
      <c r="F77" s="4"/>
      <c r="G77" s="4"/>
      <c r="H77" s="4"/>
      <c r="I77" s="4"/>
      <c r="J77" s="4"/>
      <c r="K77" s="4"/>
      <c r="L77" s="4"/>
      <c r="M77" s="4"/>
      <c r="N77" s="4"/>
    </row>
  </sheetData>
  <mergeCells count="2">
    <mergeCell ref="A10:K10"/>
    <mergeCell ref="A19:K19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CZ00303453&amp;C&amp;"-,Tučné"&amp;14&amp;A/2024
&amp;RRok 2024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4" workbookViewId="0">
      <selection activeCell="F84" sqref="F84"/>
    </sheetView>
  </sheetViews>
  <sheetFormatPr defaultRowHeight="15" x14ac:dyDescent="0.25"/>
  <cols>
    <col min="1" max="2" width="6.7109375" style="85" customWidth="1"/>
    <col min="3" max="3" width="18" style="85" customWidth="1"/>
    <col min="4" max="4" width="25.28515625" style="85" customWidth="1"/>
    <col min="5" max="6" width="13.28515625" style="86" customWidth="1"/>
    <col min="7" max="7" width="15.7109375" style="87" customWidth="1"/>
    <col min="8" max="9" width="13.28515625" customWidth="1"/>
    <col min="10" max="10" width="18.7109375" customWidth="1"/>
  </cols>
  <sheetData>
    <row r="1" spans="1:10" s="43" customFormat="1" ht="24.95" customHeight="1" x14ac:dyDescent="0.25">
      <c r="A1" s="172" t="s">
        <v>0</v>
      </c>
      <c r="B1" s="173"/>
      <c r="C1" s="174"/>
      <c r="D1" s="40"/>
      <c r="E1" s="41"/>
      <c r="F1" s="42"/>
      <c r="H1" s="175" t="s">
        <v>135</v>
      </c>
    </row>
    <row r="2" spans="1:10" s="43" customFormat="1" ht="8.1" customHeight="1" thickBot="1" x14ac:dyDescent="0.3">
      <c r="A2" s="37"/>
      <c r="B2" s="38"/>
      <c r="C2" s="39"/>
      <c r="D2" s="40"/>
      <c r="E2" s="41"/>
      <c r="F2" s="42"/>
      <c r="H2" s="176" t="s">
        <v>136</v>
      </c>
    </row>
    <row r="3" spans="1:10" s="1" customFormat="1" ht="29.25" customHeight="1" thickBot="1" x14ac:dyDescent="0.3">
      <c r="A3" s="53" t="s">
        <v>50</v>
      </c>
      <c r="B3" s="306" t="s">
        <v>3</v>
      </c>
      <c r="C3" s="307"/>
      <c r="D3" s="54"/>
      <c r="E3" s="55" t="s">
        <v>62</v>
      </c>
      <c r="F3" s="55" t="s">
        <v>63</v>
      </c>
      <c r="G3" s="56" t="s">
        <v>71</v>
      </c>
      <c r="H3" s="177" t="s">
        <v>137</v>
      </c>
      <c r="I3" s="178" t="s">
        <v>138</v>
      </c>
      <c r="J3" s="179" t="s">
        <v>139</v>
      </c>
    </row>
    <row r="4" spans="1:10" s="36" customFormat="1" ht="16.5" customHeight="1" thickBot="1" x14ac:dyDescent="0.3">
      <c r="A4" s="313" t="s">
        <v>5</v>
      </c>
      <c r="B4" s="314"/>
      <c r="C4" s="314"/>
      <c r="D4" s="315"/>
      <c r="E4" s="75">
        <v>87000000</v>
      </c>
      <c r="F4" s="75">
        <v>86411463.760000005</v>
      </c>
      <c r="G4" s="76">
        <v>81000000</v>
      </c>
      <c r="H4" s="180">
        <v>18000</v>
      </c>
      <c r="I4" s="181">
        <f>SUM(18000)</f>
        <v>18000</v>
      </c>
      <c r="J4" s="182">
        <f>SUM(G4+I4)</f>
        <v>81018000</v>
      </c>
    </row>
    <row r="5" spans="1:10" ht="15.75" thickBot="1" x14ac:dyDescent="0.3">
      <c r="E5" s="196"/>
      <c r="F5" s="196"/>
      <c r="G5" s="197"/>
    </row>
    <row r="6" spans="1:10" s="36" customFormat="1" ht="24.95" customHeight="1" x14ac:dyDescent="0.3">
      <c r="A6" s="183" t="s">
        <v>19</v>
      </c>
      <c r="B6" s="183"/>
      <c r="C6" s="183"/>
      <c r="D6" s="183"/>
      <c r="E6" s="183"/>
      <c r="F6" s="183"/>
      <c r="G6" s="184"/>
      <c r="H6" s="175" t="s">
        <v>135</v>
      </c>
      <c r="I6" s="185"/>
      <c r="J6" s="185"/>
    </row>
    <row r="7" spans="1:10" s="36" customFormat="1" ht="8.1" customHeight="1" thickBot="1" x14ac:dyDescent="0.35">
      <c r="A7" s="186"/>
      <c r="B7" s="186"/>
      <c r="C7" s="186"/>
      <c r="D7" s="186"/>
      <c r="E7" s="186"/>
      <c r="F7" s="186"/>
      <c r="G7" s="187"/>
      <c r="H7" s="176" t="s">
        <v>136</v>
      </c>
    </row>
    <row r="8" spans="1:10" s="1" customFormat="1" ht="29.25" customHeight="1" thickBot="1" x14ac:dyDescent="0.3">
      <c r="A8" s="53" t="s">
        <v>50</v>
      </c>
      <c r="B8" s="306" t="s">
        <v>3</v>
      </c>
      <c r="C8" s="307"/>
      <c r="D8" s="54"/>
      <c r="E8" s="55" t="s">
        <v>62</v>
      </c>
      <c r="F8" s="55" t="s">
        <v>63</v>
      </c>
      <c r="G8" s="56" t="s">
        <v>71</v>
      </c>
      <c r="H8" s="177" t="s">
        <v>137</v>
      </c>
      <c r="I8" s="178" t="s">
        <v>138</v>
      </c>
      <c r="J8" s="179" t="s">
        <v>139</v>
      </c>
    </row>
    <row r="9" spans="1:10" s="43" customFormat="1" ht="42" customHeight="1" x14ac:dyDescent="0.25">
      <c r="A9" s="233" t="s">
        <v>4</v>
      </c>
      <c r="B9" s="234" t="s">
        <v>14</v>
      </c>
      <c r="C9" s="320" t="s">
        <v>140</v>
      </c>
      <c r="D9" s="320"/>
      <c r="E9" s="106">
        <v>-10763019.82</v>
      </c>
      <c r="F9" s="106">
        <v>-13604921.67</v>
      </c>
      <c r="G9" s="107">
        <v>16736851.5</v>
      </c>
      <c r="H9" s="235">
        <v>0</v>
      </c>
      <c r="I9" s="236">
        <f>SUM(H9)</f>
        <v>0</v>
      </c>
      <c r="J9" s="239">
        <f>SUM(G9+I9)</f>
        <v>16736851.5</v>
      </c>
    </row>
    <row r="10" spans="1:10" s="43" customFormat="1" ht="15.95" customHeight="1" x14ac:dyDescent="0.25">
      <c r="A10" s="188" t="s">
        <v>4</v>
      </c>
      <c r="B10" s="189" t="s">
        <v>15</v>
      </c>
      <c r="C10" s="321" t="s">
        <v>43</v>
      </c>
      <c r="D10" s="321"/>
      <c r="E10" s="49">
        <v>18051961.039999999</v>
      </c>
      <c r="F10" s="50">
        <v>18051961.039999999</v>
      </c>
      <c r="G10" s="44">
        <v>0</v>
      </c>
      <c r="H10" s="237">
        <v>0</v>
      </c>
      <c r="I10" s="238">
        <f t="shared" ref="I10:I11" si="0">SUM(H10)</f>
        <v>0</v>
      </c>
      <c r="J10" s="240">
        <f t="shared" ref="J10:J11" si="1">SUM(G10+I10)</f>
        <v>0</v>
      </c>
    </row>
    <row r="11" spans="1:10" s="43" customFormat="1" ht="15.95" customHeight="1" thickBot="1" x14ac:dyDescent="0.3">
      <c r="A11" s="198" t="s">
        <v>4</v>
      </c>
      <c r="B11" s="199" t="s">
        <v>16</v>
      </c>
      <c r="C11" s="322" t="s">
        <v>44</v>
      </c>
      <c r="D11" s="322"/>
      <c r="E11" s="200">
        <v>0</v>
      </c>
      <c r="F11" s="201">
        <v>5681.97</v>
      </c>
      <c r="G11" s="202">
        <v>0</v>
      </c>
      <c r="H11" s="190">
        <v>0</v>
      </c>
      <c r="I11" s="191">
        <f t="shared" si="0"/>
        <v>0</v>
      </c>
      <c r="J11" s="241">
        <f t="shared" si="1"/>
        <v>0</v>
      </c>
    </row>
    <row r="12" spans="1:10" s="43" customFormat="1" ht="15.75" thickBot="1" x14ac:dyDescent="0.3">
      <c r="A12" s="323" t="s">
        <v>45</v>
      </c>
      <c r="B12" s="324"/>
      <c r="C12" s="324"/>
      <c r="D12" s="324"/>
      <c r="E12" s="203">
        <f>SUM(E9:E11)</f>
        <v>7288941.2199999988</v>
      </c>
      <c r="F12" s="203">
        <f>SUM(F9:F11)</f>
        <v>4452721.3399999989</v>
      </c>
      <c r="G12" s="204">
        <f>SUM(G9:G11)</f>
        <v>16736851.5</v>
      </c>
      <c r="H12" s="192">
        <f t="shared" ref="H12:J12" si="2">SUM(H9:H11)</f>
        <v>0</v>
      </c>
      <c r="I12" s="193">
        <f t="shared" si="2"/>
        <v>0</v>
      </c>
      <c r="J12" s="194">
        <f t="shared" si="2"/>
        <v>16736851.5</v>
      </c>
    </row>
    <row r="13" spans="1:10" s="43" customFormat="1" ht="5.0999999999999996" customHeight="1" thickBot="1" x14ac:dyDescent="0.3">
      <c r="A13" s="45"/>
      <c r="B13" s="45"/>
      <c r="C13" s="45"/>
      <c r="E13" s="46"/>
      <c r="F13" s="46"/>
      <c r="G13" s="47"/>
      <c r="H13" s="195"/>
    </row>
    <row r="14" spans="1:10" s="43" customFormat="1" ht="18.75" customHeight="1" thickBot="1" x14ac:dyDescent="0.3">
      <c r="A14" s="316" t="s">
        <v>46</v>
      </c>
      <c r="B14" s="316"/>
      <c r="C14" s="316"/>
      <c r="D14" s="316"/>
      <c r="E14" s="48"/>
      <c r="I14" s="317">
        <f>SUM(J4+J12)</f>
        <v>97754851.5</v>
      </c>
      <c r="J14" s="318"/>
    </row>
    <row r="15" spans="1:10" s="219" customFormat="1" ht="3" customHeight="1" x14ac:dyDescent="0.25">
      <c r="A15" s="217"/>
      <c r="B15" s="217"/>
      <c r="C15" s="217"/>
      <c r="D15" s="217"/>
      <c r="E15" s="218"/>
      <c r="I15" s="220"/>
      <c r="J15" s="220"/>
    </row>
    <row r="16" spans="1:10" s="219" customFormat="1" ht="15" customHeight="1" x14ac:dyDescent="0.25">
      <c r="A16" s="217"/>
      <c r="B16" s="217"/>
      <c r="C16" s="217"/>
      <c r="D16" s="217"/>
      <c r="E16" s="218"/>
      <c r="I16" s="220"/>
      <c r="J16" s="220"/>
    </row>
    <row r="17" spans="1:10" s="219" customFormat="1" ht="15" customHeight="1" x14ac:dyDescent="0.25">
      <c r="A17" s="217"/>
      <c r="B17" s="217"/>
      <c r="C17" s="217"/>
      <c r="D17" s="217"/>
      <c r="E17" s="218"/>
      <c r="I17" s="220"/>
      <c r="J17" s="220"/>
    </row>
    <row r="18" spans="1:10" s="219" customFormat="1" ht="15" customHeight="1" x14ac:dyDescent="0.25">
      <c r="A18" s="217"/>
      <c r="B18" s="217"/>
      <c r="C18" s="217"/>
      <c r="D18" s="217"/>
      <c r="E18" s="218"/>
      <c r="I18" s="220"/>
      <c r="J18" s="220"/>
    </row>
    <row r="19" spans="1:10" s="219" customFormat="1" ht="15" customHeight="1" x14ac:dyDescent="0.25">
      <c r="A19" s="217"/>
      <c r="B19" s="217"/>
      <c r="C19" s="217"/>
      <c r="D19" s="217"/>
      <c r="E19" s="218"/>
      <c r="I19" s="220"/>
      <c r="J19" s="220"/>
    </row>
    <row r="20" spans="1:10" s="219" customFormat="1" ht="15" customHeight="1" x14ac:dyDescent="0.25">
      <c r="A20" s="217"/>
      <c r="B20" s="217"/>
      <c r="C20" s="217"/>
      <c r="D20" s="217"/>
      <c r="E20" s="218"/>
      <c r="I20" s="220"/>
      <c r="J20" s="220"/>
    </row>
    <row r="21" spans="1:10" s="219" customFormat="1" ht="15" customHeight="1" x14ac:dyDescent="0.25">
      <c r="A21" s="217"/>
      <c r="B21" s="217"/>
      <c r="C21" s="217"/>
      <c r="D21" s="217"/>
      <c r="E21" s="218"/>
      <c r="I21" s="220"/>
      <c r="J21" s="220"/>
    </row>
    <row r="22" spans="1:10" s="219" customFormat="1" ht="15" customHeight="1" x14ac:dyDescent="0.25">
      <c r="A22" s="217"/>
      <c r="B22" s="217"/>
      <c r="C22" s="217"/>
      <c r="D22" s="217"/>
      <c r="E22" s="218"/>
      <c r="I22" s="220"/>
      <c r="J22" s="220"/>
    </row>
    <row r="23" spans="1:10" s="219" customFormat="1" ht="15" customHeight="1" x14ac:dyDescent="0.25">
      <c r="A23" s="217"/>
      <c r="B23" s="217"/>
      <c r="C23" s="217"/>
      <c r="D23" s="217"/>
      <c r="E23" s="218"/>
      <c r="I23" s="220"/>
      <c r="J23" s="220"/>
    </row>
    <row r="24" spans="1:10" s="219" customFormat="1" ht="15" customHeight="1" x14ac:dyDescent="0.25">
      <c r="A24" s="217"/>
      <c r="B24" s="217"/>
      <c r="C24" s="217"/>
      <c r="D24" s="217"/>
      <c r="E24" s="218"/>
      <c r="I24" s="220"/>
      <c r="J24" s="220"/>
    </row>
    <row r="25" spans="1:10" s="219" customFormat="1" ht="15" customHeight="1" x14ac:dyDescent="0.25">
      <c r="A25" s="217"/>
      <c r="B25" s="217"/>
      <c r="C25" s="217"/>
      <c r="D25" s="217"/>
      <c r="E25" s="218"/>
      <c r="I25" s="220"/>
      <c r="J25" s="220"/>
    </row>
    <row r="26" spans="1:10" s="219" customFormat="1" ht="15" customHeight="1" x14ac:dyDescent="0.25">
      <c r="A26" s="217"/>
      <c r="B26" s="217"/>
      <c r="C26" s="217"/>
      <c r="D26" s="217"/>
      <c r="E26" s="218"/>
      <c r="I26" s="220"/>
      <c r="J26" s="220"/>
    </row>
    <row r="27" spans="1:10" s="219" customFormat="1" ht="15" customHeight="1" thickBot="1" x14ac:dyDescent="0.3">
      <c r="A27" s="217"/>
      <c r="B27" s="217"/>
      <c r="C27" s="217"/>
      <c r="D27" s="217"/>
      <c r="E27" s="218"/>
      <c r="I27" s="220"/>
      <c r="J27" s="220"/>
    </row>
    <row r="28" spans="1:10" ht="21" x14ac:dyDescent="0.25">
      <c r="A28" s="37" t="s">
        <v>6</v>
      </c>
      <c r="B28" s="38"/>
      <c r="C28" s="39"/>
      <c r="H28" s="175" t="s">
        <v>135</v>
      </c>
      <c r="I28" s="185"/>
      <c r="J28" s="185"/>
    </row>
    <row r="29" spans="1:10" s="1" customFormat="1" ht="8.1" customHeight="1" thickBot="1" x14ac:dyDescent="0.3">
      <c r="D29" s="40"/>
      <c r="E29" s="41"/>
      <c r="F29" s="42"/>
      <c r="G29" s="43"/>
      <c r="H29" s="176" t="s">
        <v>136</v>
      </c>
      <c r="I29" s="36"/>
      <c r="J29" s="36"/>
    </row>
    <row r="30" spans="1:10" s="1" customFormat="1" ht="29.25" customHeight="1" thickBot="1" x14ac:dyDescent="0.3">
      <c r="A30" s="53" t="s">
        <v>50</v>
      </c>
      <c r="B30" s="306" t="s">
        <v>3</v>
      </c>
      <c r="C30" s="307"/>
      <c r="D30" s="54"/>
      <c r="E30" s="55" t="s">
        <v>62</v>
      </c>
      <c r="F30" s="55" t="s">
        <v>63</v>
      </c>
      <c r="G30" s="56" t="s">
        <v>71</v>
      </c>
      <c r="H30" s="177" t="s">
        <v>137</v>
      </c>
      <c r="I30" s="178" t="s">
        <v>138</v>
      </c>
      <c r="J30" s="179" t="s">
        <v>139</v>
      </c>
    </row>
    <row r="31" spans="1:10" ht="14.45" customHeight="1" x14ac:dyDescent="0.25">
      <c r="A31" s="57" t="s">
        <v>51</v>
      </c>
      <c r="B31" s="325" t="s">
        <v>17</v>
      </c>
      <c r="C31" s="326"/>
      <c r="D31" s="58"/>
      <c r="E31" s="59">
        <v>5500000</v>
      </c>
      <c r="F31" s="59">
        <v>5239081.6900000004</v>
      </c>
      <c r="G31" s="60">
        <v>6000000</v>
      </c>
      <c r="H31" s="205">
        <v>0</v>
      </c>
      <c r="I31" s="206">
        <v>0</v>
      </c>
      <c r="J31" s="207">
        <f>SUM(G31+I31)</f>
        <v>6000000</v>
      </c>
    </row>
    <row r="32" spans="1:10" ht="14.45" customHeight="1" x14ac:dyDescent="0.25">
      <c r="A32" s="61" t="s">
        <v>55</v>
      </c>
      <c r="B32" s="62" t="s">
        <v>56</v>
      </c>
      <c r="C32" s="63"/>
      <c r="D32" s="64"/>
      <c r="E32" s="65">
        <v>12300000</v>
      </c>
      <c r="F32" s="65">
        <v>11184587.98</v>
      </c>
      <c r="G32" s="66">
        <v>12000000</v>
      </c>
      <c r="H32" s="208">
        <v>0</v>
      </c>
      <c r="I32" s="209">
        <v>0</v>
      </c>
      <c r="J32" s="210">
        <f t="shared" ref="J32:J35" si="3">SUM(G32+I32)</f>
        <v>12000000</v>
      </c>
    </row>
    <row r="33" spans="1:10" ht="14.45" customHeight="1" x14ac:dyDescent="0.25">
      <c r="A33" s="61" t="s">
        <v>52</v>
      </c>
      <c r="B33" s="327" t="s">
        <v>53</v>
      </c>
      <c r="C33" s="328"/>
      <c r="D33" s="64"/>
      <c r="E33" s="65">
        <v>50000000</v>
      </c>
      <c r="F33" s="65">
        <v>49707591.939999998</v>
      </c>
      <c r="G33" s="66">
        <v>53000000</v>
      </c>
      <c r="H33" s="208">
        <v>18000</v>
      </c>
      <c r="I33" s="211">
        <f>SUM(18000)</f>
        <v>18000</v>
      </c>
      <c r="J33" s="210">
        <f t="shared" si="3"/>
        <v>53018000</v>
      </c>
    </row>
    <row r="34" spans="1:10" ht="14.45" customHeight="1" x14ac:dyDescent="0.25">
      <c r="A34" s="61" t="s">
        <v>21</v>
      </c>
      <c r="B34" s="62" t="s">
        <v>67</v>
      </c>
      <c r="C34" s="67"/>
      <c r="D34" s="68"/>
      <c r="E34" s="65">
        <v>2000000</v>
      </c>
      <c r="F34" s="65">
        <v>1596484.09</v>
      </c>
      <c r="G34" s="66">
        <v>2000000</v>
      </c>
      <c r="H34" s="208">
        <v>0</v>
      </c>
      <c r="I34" s="209">
        <v>0</v>
      </c>
      <c r="J34" s="210">
        <f t="shared" si="3"/>
        <v>2000000</v>
      </c>
    </row>
    <row r="35" spans="1:10" ht="14.45" customHeight="1" thickBot="1" x14ac:dyDescent="0.3">
      <c r="A35" s="69" t="s">
        <v>64</v>
      </c>
      <c r="B35" s="70" t="s">
        <v>18</v>
      </c>
      <c r="C35" s="71"/>
      <c r="D35" s="72"/>
      <c r="E35" s="73">
        <v>23000000</v>
      </c>
      <c r="F35" s="73">
        <v>21647498.18</v>
      </c>
      <c r="G35" s="74">
        <v>23000000</v>
      </c>
      <c r="H35" s="212">
        <v>0</v>
      </c>
      <c r="I35" s="213">
        <v>0</v>
      </c>
      <c r="J35" s="214">
        <f t="shared" si="3"/>
        <v>23000000</v>
      </c>
    </row>
    <row r="36" spans="1:10" ht="16.5" customHeight="1" thickBot="1" x14ac:dyDescent="0.3">
      <c r="A36" s="313" t="s">
        <v>13</v>
      </c>
      <c r="B36" s="314"/>
      <c r="C36" s="314"/>
      <c r="D36" s="315"/>
      <c r="E36" s="75">
        <f>SUM(E31:E35)</f>
        <v>92800000</v>
      </c>
      <c r="F36" s="75">
        <f>SUM(F31:F35)</f>
        <v>89375243.879999995</v>
      </c>
      <c r="G36" s="76">
        <f>SUM(G31:G35)</f>
        <v>96000000</v>
      </c>
      <c r="H36" s="215">
        <f t="shared" ref="H36:J36" si="4">SUM(H31:H35)</f>
        <v>18000</v>
      </c>
      <c r="I36" s="216">
        <f t="shared" si="4"/>
        <v>18000</v>
      </c>
      <c r="J36" s="216">
        <f t="shared" si="4"/>
        <v>96018000</v>
      </c>
    </row>
    <row r="37" spans="1:10" ht="15.95" customHeight="1" x14ac:dyDescent="0.25">
      <c r="A37" s="329" t="s">
        <v>65</v>
      </c>
      <c r="B37" s="329"/>
      <c r="C37" s="329"/>
      <c r="D37" s="329"/>
      <c r="E37" s="108">
        <v>70800000</v>
      </c>
      <c r="F37" s="108">
        <v>68326639.439999998</v>
      </c>
      <c r="G37" s="77">
        <v>73000000</v>
      </c>
      <c r="H37" s="221">
        <f>SUM(H36)</f>
        <v>18000</v>
      </c>
      <c r="I37" s="221">
        <f>SUM(I36)</f>
        <v>18000</v>
      </c>
      <c r="J37" s="221">
        <f>SUM(G37+I37)</f>
        <v>73018000</v>
      </c>
    </row>
    <row r="38" spans="1:10" ht="15.95" customHeight="1" thickBot="1" x14ac:dyDescent="0.3">
      <c r="A38" s="319" t="s">
        <v>66</v>
      </c>
      <c r="B38" s="319"/>
      <c r="C38" s="319"/>
      <c r="D38" s="319"/>
      <c r="E38" s="108">
        <v>22000000</v>
      </c>
      <c r="F38" s="108">
        <v>21048604.440000001</v>
      </c>
      <c r="G38" s="77">
        <v>23000000</v>
      </c>
      <c r="H38" s="222">
        <v>0</v>
      </c>
      <c r="I38" s="222">
        <v>0</v>
      </c>
      <c r="J38" s="222">
        <f>SUM(G38+I38)</f>
        <v>23000000</v>
      </c>
    </row>
    <row r="39" spans="1:10" x14ac:dyDescent="0.25">
      <c r="A39" s="310" t="s">
        <v>68</v>
      </c>
      <c r="B39" s="310"/>
      <c r="C39" s="310"/>
      <c r="D39" s="310"/>
      <c r="E39" s="310"/>
      <c r="F39" s="310"/>
      <c r="G39" s="310"/>
    </row>
    <row r="40" spans="1:10" ht="9" customHeight="1" x14ac:dyDescent="0.25">
      <c r="A40" s="78"/>
      <c r="B40" s="78"/>
      <c r="C40" s="78"/>
      <c r="D40" s="78"/>
      <c r="E40" s="78"/>
      <c r="F40" s="78"/>
      <c r="G40" s="78"/>
    </row>
    <row r="41" spans="1:10" ht="9" customHeight="1" thickBot="1" x14ac:dyDescent="0.3">
      <c r="A41" s="78"/>
      <c r="B41" s="78"/>
      <c r="C41" s="78"/>
      <c r="D41" s="78"/>
      <c r="E41" s="78"/>
      <c r="F41" s="78"/>
      <c r="G41" s="78"/>
    </row>
    <row r="42" spans="1:10" s="36" customFormat="1" ht="24.95" customHeight="1" x14ac:dyDescent="0.3">
      <c r="A42" s="183" t="s">
        <v>19</v>
      </c>
      <c r="B42" s="183"/>
      <c r="C42" s="183"/>
      <c r="D42" s="183"/>
      <c r="E42" s="183"/>
      <c r="F42" s="183"/>
      <c r="G42" s="184"/>
      <c r="H42" s="175" t="s">
        <v>135</v>
      </c>
      <c r="I42" s="185"/>
      <c r="J42" s="185"/>
    </row>
    <row r="43" spans="1:10" s="36" customFormat="1" ht="8.1" customHeight="1" thickBot="1" x14ac:dyDescent="0.35">
      <c r="A43" s="186"/>
      <c r="B43" s="186"/>
      <c r="C43" s="186"/>
      <c r="D43" s="186"/>
      <c r="E43" s="186"/>
      <c r="F43" s="186"/>
      <c r="G43" s="187"/>
      <c r="H43" s="176" t="s">
        <v>136</v>
      </c>
    </row>
    <row r="44" spans="1:10" s="1" customFormat="1" ht="29.25" customHeight="1" thickBot="1" x14ac:dyDescent="0.3">
      <c r="A44" s="53" t="s">
        <v>1</v>
      </c>
      <c r="B44" s="79" t="s">
        <v>2</v>
      </c>
      <c r="C44" s="113" t="s">
        <v>3</v>
      </c>
      <c r="D44" s="54"/>
      <c r="E44" s="55" t="s">
        <v>62</v>
      </c>
      <c r="F44" s="55" t="s">
        <v>63</v>
      </c>
      <c r="G44" s="56" t="s">
        <v>71</v>
      </c>
      <c r="H44" s="177" t="s">
        <v>137</v>
      </c>
      <c r="I44" s="178" t="s">
        <v>138</v>
      </c>
      <c r="J44" s="179" t="s">
        <v>139</v>
      </c>
    </row>
    <row r="45" spans="1:10" ht="15" customHeight="1" thickBot="1" x14ac:dyDescent="0.3">
      <c r="A45" s="95" t="s">
        <v>4</v>
      </c>
      <c r="B45" s="96" t="s">
        <v>47</v>
      </c>
      <c r="C45" s="311" t="s">
        <v>48</v>
      </c>
      <c r="D45" s="312"/>
      <c r="E45" s="80">
        <v>1488941.22</v>
      </c>
      <c r="F45" s="80">
        <v>1488941.22</v>
      </c>
      <c r="G45" s="81">
        <v>1736851.5</v>
      </c>
      <c r="H45" s="223">
        <v>0</v>
      </c>
      <c r="I45" s="224">
        <v>0</v>
      </c>
      <c r="J45" s="225">
        <f>SUM(G45+I45)</f>
        <v>1736851.5</v>
      </c>
    </row>
    <row r="46" spans="1:10" ht="16.5" customHeight="1" thickBot="1" x14ac:dyDescent="0.3">
      <c r="A46" s="313" t="s">
        <v>54</v>
      </c>
      <c r="B46" s="314"/>
      <c r="C46" s="314"/>
      <c r="D46" s="315"/>
      <c r="E46" s="75">
        <f>SUM(E45)</f>
        <v>1488941.22</v>
      </c>
      <c r="F46" s="75">
        <f>SUM(F45)</f>
        <v>1488941.22</v>
      </c>
      <c r="G46" s="76">
        <f>SUM(G45)</f>
        <v>1736851.5</v>
      </c>
      <c r="H46" s="216">
        <f t="shared" ref="H46:J46" si="5">SUM(H45)</f>
        <v>0</v>
      </c>
      <c r="I46" s="216">
        <f t="shared" si="5"/>
        <v>0</v>
      </c>
      <c r="J46" s="216">
        <f t="shared" si="5"/>
        <v>1736851.5</v>
      </c>
    </row>
    <row r="47" spans="1:10" ht="12" customHeight="1" thickBot="1" x14ac:dyDescent="0.3">
      <c r="A47" s="112"/>
      <c r="B47" s="112"/>
      <c r="C47" s="112"/>
      <c r="D47" s="112"/>
      <c r="E47" s="112"/>
      <c r="F47" s="112"/>
      <c r="G47" s="112"/>
    </row>
    <row r="48" spans="1:10" s="1" customFormat="1" ht="19.5" thickBot="1" x14ac:dyDescent="0.3">
      <c r="A48" s="316" t="s">
        <v>49</v>
      </c>
      <c r="B48" s="316"/>
      <c r="C48" s="316"/>
      <c r="D48" s="316"/>
      <c r="E48" s="316"/>
      <c r="I48" s="317">
        <f>SUM(J36+J46)</f>
        <v>97754851.5</v>
      </c>
      <c r="J48" s="318"/>
    </row>
    <row r="49" spans="1:10" s="34" customFormat="1" ht="15" customHeight="1" x14ac:dyDescent="0.25">
      <c r="A49" s="82"/>
      <c r="B49" s="82"/>
      <c r="C49" s="82"/>
      <c r="D49" s="82"/>
      <c r="E49" s="82"/>
      <c r="F49" s="83"/>
      <c r="G49" s="83"/>
    </row>
    <row r="50" spans="1:10" s="34" customFormat="1" ht="15" customHeight="1" x14ac:dyDescent="0.25">
      <c r="A50" s="82"/>
      <c r="B50" s="82"/>
      <c r="C50" s="82"/>
      <c r="D50" s="82"/>
      <c r="E50" s="82"/>
      <c r="F50" s="83"/>
      <c r="G50" s="83"/>
    </row>
    <row r="51" spans="1:10" s="34" customFormat="1" ht="15" customHeight="1" x14ac:dyDescent="0.25">
      <c r="A51" s="82"/>
      <c r="B51" s="82"/>
      <c r="C51" s="82"/>
      <c r="D51" s="82"/>
      <c r="E51" s="82"/>
      <c r="F51" s="83"/>
      <c r="G51" s="83"/>
    </row>
    <row r="52" spans="1:10" s="34" customFormat="1" ht="15" customHeight="1" x14ac:dyDescent="0.25">
      <c r="A52" s="82"/>
      <c r="B52" s="82"/>
      <c r="C52" s="82"/>
      <c r="D52" s="82"/>
      <c r="E52" s="82"/>
      <c r="F52" s="83"/>
      <c r="G52" s="83"/>
    </row>
    <row r="53" spans="1:10" s="34" customFormat="1" ht="15" customHeight="1" x14ac:dyDescent="0.25">
      <c r="A53" s="82"/>
      <c r="B53" s="82"/>
      <c r="C53" s="82"/>
      <c r="D53" s="82"/>
      <c r="E53" s="82"/>
      <c r="F53" s="83"/>
      <c r="G53" s="83"/>
    </row>
    <row r="54" spans="1:10" s="34" customFormat="1" ht="15" customHeight="1" x14ac:dyDescent="0.25">
      <c r="A54" s="82"/>
      <c r="B54" s="82"/>
      <c r="C54" s="82"/>
      <c r="D54" s="82"/>
      <c r="E54" s="82"/>
      <c r="F54" s="83"/>
      <c r="G54" s="83"/>
    </row>
    <row r="55" spans="1:10" s="34" customFormat="1" ht="15" customHeight="1" x14ac:dyDescent="0.25">
      <c r="A55" s="82"/>
      <c r="B55" s="82"/>
      <c r="C55" s="82"/>
      <c r="D55" s="82"/>
      <c r="E55" s="82"/>
      <c r="F55" s="83"/>
      <c r="G55" s="83"/>
    </row>
    <row r="56" spans="1:10" s="34" customFormat="1" ht="15" customHeight="1" thickBot="1" x14ac:dyDescent="0.3">
      <c r="A56" s="82"/>
      <c r="B56" s="82"/>
      <c r="C56" s="82"/>
      <c r="D56" s="82"/>
      <c r="E56" s="82"/>
      <c r="F56" s="83"/>
      <c r="G56" s="83"/>
    </row>
    <row r="57" spans="1:10" ht="21" x14ac:dyDescent="0.25">
      <c r="A57" s="84" t="s">
        <v>69</v>
      </c>
      <c r="B57" s="84"/>
      <c r="H57" s="175" t="s">
        <v>135</v>
      </c>
      <c r="I57" s="185"/>
      <c r="J57" s="185"/>
    </row>
    <row r="58" spans="1:10" s="35" customFormat="1" ht="15.75" thickBot="1" x14ac:dyDescent="0.3">
      <c r="A58" s="88" t="s">
        <v>58</v>
      </c>
      <c r="B58" s="88"/>
      <c r="C58" s="88"/>
      <c r="D58" s="88"/>
      <c r="E58" s="89"/>
      <c r="F58" s="89"/>
      <c r="G58" s="90"/>
      <c r="H58" s="176" t="s">
        <v>136</v>
      </c>
      <c r="I58" s="36"/>
      <c r="J58" s="36"/>
    </row>
    <row r="59" spans="1:10" s="35" customFormat="1" ht="24.75" customHeight="1" thickBot="1" x14ac:dyDescent="0.25">
      <c r="A59" s="53" t="s">
        <v>1</v>
      </c>
      <c r="B59" s="79" t="s">
        <v>2</v>
      </c>
      <c r="C59" s="91" t="s">
        <v>3</v>
      </c>
      <c r="D59" s="306" t="s">
        <v>60</v>
      </c>
      <c r="E59" s="307"/>
      <c r="F59" s="307"/>
      <c r="G59" s="92" t="s">
        <v>71</v>
      </c>
      <c r="H59" s="226" t="s">
        <v>137</v>
      </c>
      <c r="I59" s="227" t="s">
        <v>138</v>
      </c>
      <c r="J59" s="272" t="s">
        <v>139</v>
      </c>
    </row>
    <row r="60" spans="1:10" s="1" customFormat="1" ht="18" customHeight="1" x14ac:dyDescent="0.25">
      <c r="A60" s="110">
        <v>1032</v>
      </c>
      <c r="B60" s="111">
        <v>5225</v>
      </c>
      <c r="C60" s="103" t="s">
        <v>7</v>
      </c>
      <c r="D60" s="308" t="s">
        <v>88</v>
      </c>
      <c r="E60" s="309"/>
      <c r="F60" s="309"/>
      <c r="G60" s="104">
        <v>4257</v>
      </c>
      <c r="H60" s="228">
        <v>0</v>
      </c>
      <c r="I60" s="229">
        <v>0</v>
      </c>
      <c r="J60" s="230">
        <f>SUM(G60+I60)</f>
        <v>4257</v>
      </c>
    </row>
    <row r="61" spans="1:10" s="2" customFormat="1" ht="18" customHeight="1" x14ac:dyDescent="0.25">
      <c r="A61" s="97">
        <v>2143</v>
      </c>
      <c r="B61" s="98">
        <v>5229</v>
      </c>
      <c r="C61" s="93" t="s">
        <v>8</v>
      </c>
      <c r="D61" s="297" t="s">
        <v>89</v>
      </c>
      <c r="E61" s="298"/>
      <c r="F61" s="298"/>
      <c r="G61" s="94">
        <v>13356</v>
      </c>
      <c r="H61" s="231">
        <v>0</v>
      </c>
      <c r="I61" s="229">
        <f t="shared" ref="I61:I63" si="6">SUM(H61)</f>
        <v>0</v>
      </c>
      <c r="J61" s="230">
        <f t="shared" ref="J61:J64" si="7">SUM(G61+I61)</f>
        <v>13356</v>
      </c>
    </row>
    <row r="62" spans="1:10" ht="18" customHeight="1" x14ac:dyDescent="0.25">
      <c r="A62" s="97">
        <v>2143</v>
      </c>
      <c r="B62" s="98">
        <v>5229</v>
      </c>
      <c r="C62" s="93" t="s">
        <v>8</v>
      </c>
      <c r="D62" s="297" t="s">
        <v>85</v>
      </c>
      <c r="E62" s="298"/>
      <c r="F62" s="298"/>
      <c r="G62" s="94">
        <v>4500</v>
      </c>
      <c r="H62" s="231">
        <v>0</v>
      </c>
      <c r="I62" s="229">
        <f t="shared" si="6"/>
        <v>0</v>
      </c>
      <c r="J62" s="230">
        <f t="shared" si="7"/>
        <v>4500</v>
      </c>
    </row>
    <row r="63" spans="1:10" s="2" customFormat="1" ht="14.1" customHeight="1" x14ac:dyDescent="0.25">
      <c r="A63" s="97">
        <v>2292</v>
      </c>
      <c r="B63" s="98">
        <v>5323</v>
      </c>
      <c r="C63" s="93" t="s">
        <v>70</v>
      </c>
      <c r="D63" s="297" t="s">
        <v>78</v>
      </c>
      <c r="E63" s="298"/>
      <c r="F63" s="302"/>
      <c r="G63" s="94">
        <v>5000</v>
      </c>
      <c r="H63" s="231">
        <v>0</v>
      </c>
      <c r="I63" s="229">
        <f t="shared" si="6"/>
        <v>0</v>
      </c>
      <c r="J63" s="230">
        <f t="shared" si="7"/>
        <v>5000</v>
      </c>
    </row>
    <row r="64" spans="1:10" s="2" customFormat="1" ht="14.1" customHeight="1" x14ac:dyDescent="0.25">
      <c r="A64" s="97">
        <v>2292</v>
      </c>
      <c r="B64" s="98">
        <v>5323</v>
      </c>
      <c r="C64" s="93" t="s">
        <v>61</v>
      </c>
      <c r="D64" s="297" t="s">
        <v>79</v>
      </c>
      <c r="E64" s="298"/>
      <c r="F64" s="302"/>
      <c r="G64" s="94">
        <v>383838</v>
      </c>
      <c r="H64" s="228">
        <v>0</v>
      </c>
      <c r="I64" s="229">
        <v>0</v>
      </c>
      <c r="J64" s="282">
        <f t="shared" si="7"/>
        <v>383838</v>
      </c>
    </row>
    <row r="65" spans="1:10" ht="18" customHeight="1" x14ac:dyDescent="0.25">
      <c r="A65" s="97">
        <v>3119</v>
      </c>
      <c r="B65" s="98">
        <v>5331</v>
      </c>
      <c r="C65" s="93" t="s">
        <v>59</v>
      </c>
      <c r="D65" s="297" t="s">
        <v>84</v>
      </c>
      <c r="E65" s="298"/>
      <c r="F65" s="298"/>
      <c r="G65" s="94">
        <v>4300000</v>
      </c>
      <c r="H65" s="231">
        <v>0</v>
      </c>
      <c r="I65" s="229">
        <f t="shared" ref="I65:I67" si="8">SUM(H65)</f>
        <v>0</v>
      </c>
      <c r="J65" s="230">
        <f t="shared" ref="J65:J80" si="9">SUM(G65+I65)</f>
        <v>4300000</v>
      </c>
    </row>
    <row r="66" spans="1:10" ht="18" customHeight="1" x14ac:dyDescent="0.25">
      <c r="A66" s="97">
        <v>3119</v>
      </c>
      <c r="B66" s="98">
        <v>5336</v>
      </c>
      <c r="C66" s="93" t="s">
        <v>95</v>
      </c>
      <c r="D66" s="297" t="s">
        <v>96</v>
      </c>
      <c r="E66" s="298"/>
      <c r="F66" s="298"/>
      <c r="G66" s="94">
        <v>4225</v>
      </c>
      <c r="H66" s="231">
        <v>0</v>
      </c>
      <c r="I66" s="229">
        <f t="shared" si="8"/>
        <v>0</v>
      </c>
      <c r="J66" s="230">
        <f t="shared" si="9"/>
        <v>4225</v>
      </c>
    </row>
    <row r="67" spans="1:10" ht="18" customHeight="1" x14ac:dyDescent="0.25">
      <c r="A67" s="97">
        <v>3119</v>
      </c>
      <c r="B67" s="98">
        <v>5336</v>
      </c>
      <c r="C67" s="93" t="s">
        <v>95</v>
      </c>
      <c r="D67" s="297" t="s">
        <v>97</v>
      </c>
      <c r="E67" s="298"/>
      <c r="F67" s="298"/>
      <c r="G67" s="94">
        <v>7604.1</v>
      </c>
      <c r="H67" s="231">
        <v>0</v>
      </c>
      <c r="I67" s="229">
        <f t="shared" si="8"/>
        <v>0</v>
      </c>
      <c r="J67" s="230">
        <f t="shared" si="9"/>
        <v>7604.1</v>
      </c>
    </row>
    <row r="68" spans="1:10" ht="18" customHeight="1" x14ac:dyDescent="0.25">
      <c r="A68" s="97">
        <v>3119</v>
      </c>
      <c r="B68" s="98">
        <v>5336</v>
      </c>
      <c r="C68" s="93" t="s">
        <v>95</v>
      </c>
      <c r="D68" s="297" t="s">
        <v>98</v>
      </c>
      <c r="E68" s="298"/>
      <c r="F68" s="298"/>
      <c r="G68" s="94">
        <v>30420.9</v>
      </c>
      <c r="H68" s="228">
        <v>0</v>
      </c>
      <c r="I68" s="229">
        <v>0</v>
      </c>
      <c r="J68" s="230">
        <f t="shared" si="9"/>
        <v>30420.9</v>
      </c>
    </row>
    <row r="69" spans="1:10" ht="18" customHeight="1" x14ac:dyDescent="0.25">
      <c r="A69" s="97">
        <v>3314</v>
      </c>
      <c r="B69" s="98">
        <v>5229</v>
      </c>
      <c r="C69" s="93" t="s">
        <v>8</v>
      </c>
      <c r="D69" s="297" t="s">
        <v>83</v>
      </c>
      <c r="E69" s="298"/>
      <c r="F69" s="298"/>
      <c r="G69" s="94">
        <v>550</v>
      </c>
      <c r="H69" s="231">
        <v>0</v>
      </c>
      <c r="I69" s="229">
        <f t="shared" ref="I69:I71" si="10">SUM(H69)</f>
        <v>0</v>
      </c>
      <c r="J69" s="230">
        <f t="shared" si="9"/>
        <v>550</v>
      </c>
    </row>
    <row r="70" spans="1:10" s="2" customFormat="1" ht="14.1" customHeight="1" x14ac:dyDescent="0.25">
      <c r="A70" s="97">
        <v>3419</v>
      </c>
      <c r="B70" s="98">
        <v>5222</v>
      </c>
      <c r="C70" s="93" t="s">
        <v>9</v>
      </c>
      <c r="D70" s="297" t="s">
        <v>82</v>
      </c>
      <c r="E70" s="298"/>
      <c r="F70" s="298"/>
      <c r="G70" s="94">
        <v>425000</v>
      </c>
      <c r="H70" s="231">
        <v>0</v>
      </c>
      <c r="I70" s="229">
        <f t="shared" si="10"/>
        <v>0</v>
      </c>
      <c r="J70" s="230">
        <f t="shared" si="9"/>
        <v>425000</v>
      </c>
    </row>
    <row r="71" spans="1:10" s="2" customFormat="1" ht="14.1" customHeight="1" x14ac:dyDescent="0.25">
      <c r="A71" s="97">
        <v>3421</v>
      </c>
      <c r="B71" s="98">
        <v>5222</v>
      </c>
      <c r="C71" s="93" t="s">
        <v>9</v>
      </c>
      <c r="D71" s="297" t="s">
        <v>91</v>
      </c>
      <c r="E71" s="298"/>
      <c r="F71" s="302"/>
      <c r="G71" s="94">
        <v>40000</v>
      </c>
      <c r="H71" s="231">
        <v>0</v>
      </c>
      <c r="I71" s="229">
        <f t="shared" si="10"/>
        <v>0</v>
      </c>
      <c r="J71" s="230">
        <f t="shared" si="9"/>
        <v>40000</v>
      </c>
    </row>
    <row r="72" spans="1:10" s="2" customFormat="1" ht="14.1" customHeight="1" x14ac:dyDescent="0.25">
      <c r="A72" s="97">
        <v>3900</v>
      </c>
      <c r="B72" s="98">
        <v>5222</v>
      </c>
      <c r="C72" s="93" t="s">
        <v>9</v>
      </c>
      <c r="D72" s="303" t="s">
        <v>92</v>
      </c>
      <c r="E72" s="304"/>
      <c r="F72" s="305"/>
      <c r="G72" s="94">
        <v>20000</v>
      </c>
      <c r="H72" s="228">
        <v>0</v>
      </c>
      <c r="I72" s="229">
        <v>0</v>
      </c>
      <c r="J72" s="230">
        <f t="shared" si="9"/>
        <v>20000</v>
      </c>
    </row>
    <row r="73" spans="1:10" s="2" customFormat="1" ht="14.1" customHeight="1" x14ac:dyDescent="0.25">
      <c r="A73" s="97">
        <v>3900</v>
      </c>
      <c r="B73" s="98">
        <v>5222</v>
      </c>
      <c r="C73" s="93" t="s">
        <v>9</v>
      </c>
      <c r="D73" s="303" t="s">
        <v>93</v>
      </c>
      <c r="E73" s="304"/>
      <c r="F73" s="305"/>
      <c r="G73" s="94">
        <v>20000</v>
      </c>
      <c r="H73" s="231">
        <v>0</v>
      </c>
      <c r="I73" s="229">
        <f t="shared" ref="I73:I77" si="11">SUM(H73)</f>
        <v>0</v>
      </c>
      <c r="J73" s="230">
        <f t="shared" si="9"/>
        <v>20000</v>
      </c>
    </row>
    <row r="74" spans="1:10" s="2" customFormat="1" ht="23.45" customHeight="1" x14ac:dyDescent="0.25">
      <c r="A74" s="97">
        <v>3900</v>
      </c>
      <c r="B74" s="98">
        <v>5222</v>
      </c>
      <c r="C74" s="93" t="s">
        <v>9</v>
      </c>
      <c r="D74" s="303" t="s">
        <v>150</v>
      </c>
      <c r="E74" s="304"/>
      <c r="F74" s="305"/>
      <c r="G74" s="94">
        <v>0</v>
      </c>
      <c r="H74" s="231">
        <v>5000</v>
      </c>
      <c r="I74" s="229">
        <f t="shared" si="11"/>
        <v>5000</v>
      </c>
      <c r="J74" s="230">
        <f t="shared" si="9"/>
        <v>5000</v>
      </c>
    </row>
    <row r="75" spans="1:10" ht="23.45" customHeight="1" x14ac:dyDescent="0.25">
      <c r="A75" s="97">
        <v>5512</v>
      </c>
      <c r="B75" s="98">
        <v>6322</v>
      </c>
      <c r="C75" s="93" t="s">
        <v>80</v>
      </c>
      <c r="D75" s="297" t="s">
        <v>94</v>
      </c>
      <c r="E75" s="298"/>
      <c r="F75" s="302"/>
      <c r="G75" s="109">
        <v>20000</v>
      </c>
      <c r="H75" s="231">
        <v>0</v>
      </c>
      <c r="I75" s="229">
        <f t="shared" si="11"/>
        <v>0</v>
      </c>
      <c r="J75" s="230">
        <f t="shared" si="9"/>
        <v>20000</v>
      </c>
    </row>
    <row r="76" spans="1:10" ht="23.45" customHeight="1" x14ac:dyDescent="0.25">
      <c r="A76" s="97">
        <v>5512</v>
      </c>
      <c r="B76" s="98">
        <v>5222</v>
      </c>
      <c r="C76" s="93" t="s">
        <v>9</v>
      </c>
      <c r="D76" s="297" t="s">
        <v>149</v>
      </c>
      <c r="E76" s="298"/>
      <c r="F76" s="302"/>
      <c r="G76" s="109">
        <v>0</v>
      </c>
      <c r="H76" s="231">
        <v>30000</v>
      </c>
      <c r="I76" s="229">
        <f t="shared" si="11"/>
        <v>30000</v>
      </c>
      <c r="J76" s="230">
        <f t="shared" si="9"/>
        <v>30000</v>
      </c>
    </row>
    <row r="77" spans="1:10" s="2" customFormat="1" ht="18" customHeight="1" x14ac:dyDescent="0.25">
      <c r="A77" s="97">
        <v>6171</v>
      </c>
      <c r="B77" s="98">
        <v>5221</v>
      </c>
      <c r="C77" s="93" t="s">
        <v>10</v>
      </c>
      <c r="D77" s="297" t="s">
        <v>87</v>
      </c>
      <c r="E77" s="298"/>
      <c r="F77" s="298"/>
      <c r="G77" s="94">
        <v>19912</v>
      </c>
      <c r="H77" s="231">
        <v>0</v>
      </c>
      <c r="I77" s="229">
        <f t="shared" si="11"/>
        <v>0</v>
      </c>
      <c r="J77" s="230">
        <f t="shared" si="9"/>
        <v>19912</v>
      </c>
    </row>
    <row r="78" spans="1:10" s="2" customFormat="1" ht="18" customHeight="1" x14ac:dyDescent="0.25">
      <c r="A78" s="97">
        <v>6171</v>
      </c>
      <c r="B78" s="98">
        <v>5229</v>
      </c>
      <c r="C78" s="93" t="s">
        <v>8</v>
      </c>
      <c r="D78" s="297" t="s">
        <v>81</v>
      </c>
      <c r="E78" s="298"/>
      <c r="F78" s="298"/>
      <c r="G78" s="94">
        <v>7452</v>
      </c>
      <c r="H78" s="228">
        <v>0</v>
      </c>
      <c r="I78" s="229">
        <v>0</v>
      </c>
      <c r="J78" s="230">
        <f t="shared" si="9"/>
        <v>7452</v>
      </c>
    </row>
    <row r="79" spans="1:10" ht="14.1" customHeight="1" x14ac:dyDescent="0.25">
      <c r="A79" s="97">
        <v>6171</v>
      </c>
      <c r="B79" s="98">
        <v>5321</v>
      </c>
      <c r="C79" s="93" t="s">
        <v>11</v>
      </c>
      <c r="D79" s="297" t="s">
        <v>86</v>
      </c>
      <c r="E79" s="298"/>
      <c r="F79" s="298"/>
      <c r="G79" s="94">
        <v>60000</v>
      </c>
      <c r="H79" s="231">
        <v>0</v>
      </c>
      <c r="I79" s="229">
        <f t="shared" ref="I79:I80" si="12">SUM(H79)</f>
        <v>0</v>
      </c>
      <c r="J79" s="230">
        <f t="shared" si="9"/>
        <v>60000</v>
      </c>
    </row>
    <row r="80" spans="1:10" ht="18" customHeight="1" thickBot="1" x14ac:dyDescent="0.3">
      <c r="A80" s="99">
        <v>6171</v>
      </c>
      <c r="B80" s="100">
        <v>5329</v>
      </c>
      <c r="C80" s="101" t="s">
        <v>12</v>
      </c>
      <c r="D80" s="299" t="s">
        <v>90</v>
      </c>
      <c r="E80" s="300"/>
      <c r="F80" s="300"/>
      <c r="G80" s="102">
        <v>47700</v>
      </c>
      <c r="H80" s="273">
        <v>0</v>
      </c>
      <c r="I80" s="274">
        <f t="shared" si="12"/>
        <v>0</v>
      </c>
      <c r="J80" s="275">
        <f t="shared" si="9"/>
        <v>47700</v>
      </c>
    </row>
    <row r="81" spans="1:10" s="1" customFormat="1" ht="15.75" thickBot="1" x14ac:dyDescent="0.3">
      <c r="A81" s="301" t="s">
        <v>20</v>
      </c>
      <c r="B81" s="301"/>
      <c r="C81" s="301"/>
      <c r="D81" s="301"/>
      <c r="E81" s="301"/>
      <c r="F81" s="86"/>
      <c r="G81" s="232">
        <f>SUM(G60:G80)</f>
        <v>5413815</v>
      </c>
      <c r="H81" s="232">
        <f t="shared" ref="H81:J81" si="13">SUM(H60:H80)</f>
        <v>35000</v>
      </c>
      <c r="I81" s="232">
        <f t="shared" si="13"/>
        <v>35000</v>
      </c>
      <c r="J81" s="232">
        <f t="shared" si="13"/>
        <v>5448815</v>
      </c>
    </row>
  </sheetData>
  <mergeCells count="43">
    <mergeCell ref="I14:J14"/>
    <mergeCell ref="B8:C8"/>
    <mergeCell ref="A38:D38"/>
    <mergeCell ref="B3:C3"/>
    <mergeCell ref="C9:D9"/>
    <mergeCell ref="C10:D10"/>
    <mergeCell ref="C11:D11"/>
    <mergeCell ref="A12:D12"/>
    <mergeCell ref="A14:D14"/>
    <mergeCell ref="B30:C30"/>
    <mergeCell ref="B31:C31"/>
    <mergeCell ref="B33:C33"/>
    <mergeCell ref="A36:D36"/>
    <mergeCell ref="A37:D37"/>
    <mergeCell ref="A4:D4"/>
    <mergeCell ref="A39:G39"/>
    <mergeCell ref="C45:D45"/>
    <mergeCell ref="A46:D46"/>
    <mergeCell ref="A48:E48"/>
    <mergeCell ref="I48:J48"/>
    <mergeCell ref="D70:F70"/>
    <mergeCell ref="D59:F59"/>
    <mergeCell ref="D60:F60"/>
    <mergeCell ref="D61:F61"/>
    <mergeCell ref="D62:F62"/>
    <mergeCell ref="D63:F63"/>
    <mergeCell ref="D64:F64"/>
    <mergeCell ref="D65:F65"/>
    <mergeCell ref="D66:F66"/>
    <mergeCell ref="D67:F67"/>
    <mergeCell ref="D68:F68"/>
    <mergeCell ref="D69:F69"/>
    <mergeCell ref="D79:F79"/>
    <mergeCell ref="D80:F80"/>
    <mergeCell ref="A81:E81"/>
    <mergeCell ref="D71:F71"/>
    <mergeCell ref="D72:F72"/>
    <mergeCell ref="D73:F73"/>
    <mergeCell ref="D75:F75"/>
    <mergeCell ref="D77:F77"/>
    <mergeCell ref="D78:F78"/>
    <mergeCell ref="D74:F74"/>
    <mergeCell ref="D76:F76"/>
  </mergeCells>
  <pageMargins left="0" right="0" top="0.98425196850393704" bottom="0.78740157480314965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CZ00303453&amp;C&amp;"-,Tučné"&amp;14&amp;A&amp;RRok 2024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</vt:lpstr>
      <vt:lpstr>Rozpočtové opatření č. 1</vt:lpstr>
      <vt:lpstr>Příloha RO č. 1</vt:lpstr>
      <vt:lpstr>'Přehled o stavu rozpočtu '!Názvy_tisku</vt:lpstr>
      <vt:lpstr>'Rozpočtové opatření č. 1'!Názvy_tisku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2024-05-20T09:38:23Z</cp:lastPrinted>
  <dcterms:created xsi:type="dcterms:W3CDTF">2021-02-27T14:36:32Z</dcterms:created>
  <dcterms:modified xsi:type="dcterms:W3CDTF">2024-05-20T12:15:29Z</dcterms:modified>
</cp:coreProperties>
</file>