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ty-my.sharepoint.com/personal/janesova_stity_cz/Documents/Plocha/"/>
    </mc:Choice>
  </mc:AlternateContent>
  <xr:revisionPtr revIDLastSave="0" documentId="8_{3CFB0D73-7ED5-48C9-BD22-A17543FCF3D2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Přehled o stavu rozpočtu 2025" sheetId="31" r:id="rId1"/>
    <sheet name="PŘÍJMY 2025 - NÁVRH ROZPOČTU" sheetId="29" r:id="rId2"/>
    <sheet name="Komentář k NÁVRHU ROZPOČTU 2025" sheetId="30" r:id="rId3"/>
    <sheet name="VÝDAJE 2025 - NÁVRH ROZPOČTU" sheetId="32" r:id="rId4"/>
  </sheets>
  <definedNames>
    <definedName name="_xlnm.Print_Titles" localSheetId="0">'Přehled o stavu rozpočtu 2025'!$1:$2</definedName>
    <definedName name="_xlnm.Print_Titles" localSheetId="1">'PŘÍJMY 2025 - NÁVRH ROZPOČTU'!$1:$3</definedName>
    <definedName name="_xlnm.Print_Area" localSheetId="2">'Komentář k NÁVRHU ROZPOČTU 2025'!$A$1:$E$210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2" l="1"/>
  <c r="E15" i="31" l="1"/>
  <c r="G8" i="32"/>
  <c r="F8" i="32"/>
  <c r="E8" i="32"/>
  <c r="F112" i="29"/>
  <c r="E112" i="29"/>
  <c r="D112" i="29"/>
  <c r="E103" i="29" l="1"/>
  <c r="F103" i="29"/>
  <c r="E101" i="29"/>
  <c r="F101" i="29"/>
  <c r="E99" i="29"/>
  <c r="F99" i="29"/>
  <c r="D103" i="29"/>
  <c r="D101" i="29"/>
  <c r="D99" i="29"/>
  <c r="E95" i="29"/>
  <c r="F95" i="29"/>
  <c r="D95" i="29"/>
  <c r="E93" i="29"/>
  <c r="F93" i="29"/>
  <c r="D93" i="29"/>
  <c r="E91" i="29"/>
  <c r="F91" i="29"/>
  <c r="D91" i="29"/>
  <c r="E89" i="29"/>
  <c r="F89" i="29"/>
  <c r="D89" i="29"/>
  <c r="E86" i="29"/>
  <c r="F86" i="29"/>
  <c r="D86" i="29"/>
  <c r="E84" i="29"/>
  <c r="F84" i="29"/>
  <c r="D84" i="29"/>
  <c r="E80" i="29"/>
  <c r="F80" i="29"/>
  <c r="D80" i="29"/>
  <c r="E78" i="29"/>
  <c r="F78" i="29"/>
  <c r="D78" i="29"/>
  <c r="E69" i="29"/>
  <c r="F69" i="29"/>
  <c r="D69" i="29"/>
  <c r="E67" i="29"/>
  <c r="F67" i="29"/>
  <c r="D67" i="29"/>
  <c r="E65" i="29"/>
  <c r="F65" i="29"/>
  <c r="D65" i="29"/>
  <c r="E59" i="29"/>
  <c r="F59" i="29"/>
  <c r="D59" i="29"/>
  <c r="E53" i="29"/>
  <c r="F53" i="29"/>
  <c r="D53" i="29"/>
  <c r="E49" i="29"/>
  <c r="F49" i="29"/>
  <c r="D49" i="29"/>
  <c r="E47" i="29"/>
  <c r="F47" i="29"/>
  <c r="D47" i="29"/>
  <c r="E41" i="29"/>
  <c r="F41" i="29"/>
  <c r="D41" i="29"/>
  <c r="E38" i="29"/>
  <c r="F38" i="29"/>
  <c r="D38" i="29"/>
  <c r="E36" i="29"/>
  <c r="F36" i="29"/>
  <c r="D36" i="29"/>
  <c r="E34" i="29"/>
  <c r="F34" i="29"/>
  <c r="D34" i="29"/>
  <c r="E31" i="29"/>
  <c r="F31" i="29"/>
  <c r="D31" i="29"/>
  <c r="E26" i="29"/>
  <c r="F26" i="29"/>
  <c r="D26" i="29"/>
  <c r="F104" i="29" l="1"/>
  <c r="D104" i="29"/>
  <c r="E104" i="29"/>
  <c r="E114" i="29" l="1"/>
  <c r="G16" i="32"/>
  <c r="F16" i="32"/>
  <c r="E16" i="32"/>
  <c r="F18" i="32" l="1"/>
  <c r="E6" i="31"/>
  <c r="E10" i="31"/>
  <c r="C28" i="31"/>
  <c r="C26" i="31"/>
  <c r="C22" i="31" l="1"/>
  <c r="C34" i="31" s="1"/>
  <c r="C21" i="31" l="1"/>
  <c r="C23" i="31" s="1"/>
  <c r="C30" i="31" l="1"/>
  <c r="C33" i="31" l="1"/>
  <c r="C35" i="31" s="1"/>
</calcChain>
</file>

<file path=xl/sharedStrings.xml><?xml version="1.0" encoding="utf-8"?>
<sst xmlns="http://schemas.openxmlformats.org/spreadsheetml/2006/main" count="500" uniqueCount="300">
  <si>
    <t>I. ROZPOČTOVÉ PŘÍJMY</t>
  </si>
  <si>
    <t>Paragraf</t>
  </si>
  <si>
    <t>Položka</t>
  </si>
  <si>
    <t>Text</t>
  </si>
  <si>
    <t>0000</t>
  </si>
  <si>
    <t>Správní poplatky</t>
  </si>
  <si>
    <t>Neinv.př.transfery ze SR v rámci souhr.dot.vztahu</t>
  </si>
  <si>
    <t>Bez ODPA</t>
  </si>
  <si>
    <t>Podpora ostatních produkčních činností</t>
  </si>
  <si>
    <t>Cestovní ruch</t>
  </si>
  <si>
    <t>Pitná voda</t>
  </si>
  <si>
    <t>Činnosti knihovnické</t>
  </si>
  <si>
    <t>Ostatní nedaňové příjmy jinde nezařazené</t>
  </si>
  <si>
    <t>Ostatní záležitosti kultury</t>
  </si>
  <si>
    <t>Ostatní zdravotnická zaříz.a služby pro zdravot.</t>
  </si>
  <si>
    <t>Bytové hospodářství</t>
  </si>
  <si>
    <t>Nebytové hospodářství</t>
  </si>
  <si>
    <t>Pohřebnictví</t>
  </si>
  <si>
    <t>Výstavba a údržba místních inženýrských sítí</t>
  </si>
  <si>
    <t>Ostatní příjmy z vlastní činnosti</t>
  </si>
  <si>
    <t>Sběr a svoz nebezpečných odpadů</t>
  </si>
  <si>
    <t>Sběr a svoz komunálních odpadů</t>
  </si>
  <si>
    <t>Využívání a zneškodňování nebezpečných odpadů</t>
  </si>
  <si>
    <t>Využívání a zneškodňování komun.odpadů</t>
  </si>
  <si>
    <t>Ostatní nakládání s odpady</t>
  </si>
  <si>
    <t>5512</t>
  </si>
  <si>
    <t>Požární ochrana - dobrovolná část</t>
  </si>
  <si>
    <t>Činnost místní správy</t>
  </si>
  <si>
    <t>Obecné příjmy a výdaje z finančních operací</t>
  </si>
  <si>
    <t>Převody z rozpočtových účtů</t>
  </si>
  <si>
    <t>Převody vlastním fondům v rozpočtech územní úrovně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</si>
  <si>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</si>
  <si>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</si>
  <si>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</si>
  <si>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</si>
  <si>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</si>
  <si>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</si>
  <si>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</si>
  <si>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</si>
  <si>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</si>
  <si>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</si>
  <si>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</si>
  <si>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</si>
  <si>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 xml:space="preserve">PŘÍJMY </t>
  </si>
  <si>
    <t>Příjmy</t>
  </si>
  <si>
    <r>
      <t xml:space="preserve">                               </t>
    </r>
    <r>
      <rPr>
        <b/>
        <sz val="13"/>
        <rFont val="Times New Roman"/>
        <family val="1"/>
        <charset val="238"/>
      </rPr>
      <t xml:space="preserve"> nedaňové</t>
    </r>
    <r>
      <rPr>
        <sz val="13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(položky 2xxx)   </t>
    </r>
    <r>
      <rPr>
        <sz val="13"/>
        <rFont val="Times New Roman"/>
        <family val="1"/>
        <charset val="238"/>
      </rPr>
      <t xml:space="preserve">  </t>
    </r>
  </si>
  <si>
    <r>
      <t xml:space="preserve">kapitálové </t>
    </r>
    <r>
      <rPr>
        <sz val="10"/>
        <rFont val="Times New Roman"/>
        <family val="1"/>
        <charset val="238"/>
      </rPr>
      <t>(položky  3xxx)</t>
    </r>
  </si>
  <si>
    <r>
      <t xml:space="preserve">Daňové příjmy </t>
    </r>
    <r>
      <rPr>
        <sz val="10"/>
        <rFont val="Times New Roman"/>
        <family val="1"/>
        <charset val="238"/>
      </rPr>
      <t xml:space="preserve">= jedná se o příjmy z daní a poplatků. </t>
    </r>
  </si>
  <si>
    <t>§</t>
  </si>
  <si>
    <t>Daně</t>
  </si>
  <si>
    <t>Daně a poplatky z vybraných činností a služeb</t>
  </si>
  <si>
    <t>Přijaté transfery - dotace a příspěvky</t>
  </si>
  <si>
    <t xml:space="preserve">Poznámka : </t>
  </si>
  <si>
    <t>Lesní hospodářství</t>
  </si>
  <si>
    <t>Podpora ostatních produkčních činností = (LES)</t>
  </si>
  <si>
    <t>Vnitřní obchod, služby a cestovní ruch</t>
  </si>
  <si>
    <t>Cestovní ruch = (TURISTICKÉ A INFORMAČNÍ CENTRUM Štíty)</t>
  </si>
  <si>
    <t xml:space="preserve">TIC Štíty - prodej zboží - např. prodej kartografického zboží, prodej pohlednic, prodej knih, prodej suvenýrů a reklamních předmětů, prodej poštovních známek. </t>
  </si>
  <si>
    <t>Vodní hospodářství</t>
  </si>
  <si>
    <t>Pitná voda = (VEŘEJNÉ VODOVODY, zdroje pitné vody, VODOJEM)</t>
  </si>
  <si>
    <t>Příjmy související se zásobováním pitnou vodou - VODNÉ.</t>
  </si>
  <si>
    <t>Odvádění a čištění odpadních vod a nakládání s kaly = (KANALIZACE a ČOV)</t>
  </si>
  <si>
    <t>Příjmy za odvádění odpadních vod - STOČNÉ.</t>
  </si>
  <si>
    <t>Kultura</t>
  </si>
  <si>
    <t>Ostatní záležitosti kultury = (KULTURNÍ DOMY A KULTURNÍ AKCE)</t>
  </si>
  <si>
    <t xml:space="preserve">Příjmy z různých kulturních akcí, slavností - např. příjmy ze vstupného apod.  </t>
  </si>
  <si>
    <t>Zdravotnictví</t>
  </si>
  <si>
    <t>Ostatní zdravotnická zaříz.a služby pro zdravot. = (ZDRAVOTNÍ STŘEDISKO)</t>
  </si>
  <si>
    <t>Komunální služby a územní rozvoj</t>
  </si>
  <si>
    <t>Pohřebnictví = (HŘBITOVY)</t>
  </si>
  <si>
    <t>Komunální služby a územní rozvoj j.n. = (TECHNICKÉ SLUŽBY MĚSTA Štíty a MAJETEK OBCE)</t>
  </si>
  <si>
    <t>Příjmy z poskytovaných služeb - Technické služby obce - MH (místní hospodářství) - služby pro odběratele.</t>
  </si>
  <si>
    <t>Příjmy z prodeje pozemků.</t>
  </si>
  <si>
    <t>Odpadové hospodářství</t>
  </si>
  <si>
    <t xml:space="preserve">Sběr a svoz komunálních odpadů </t>
  </si>
  <si>
    <t>Příjmy z prodeje tašek na odpad a popelnic.</t>
  </si>
  <si>
    <t>Ostatní příjmy za odpady - prodej kovového odpadu.</t>
  </si>
  <si>
    <t>Požární ochrana</t>
  </si>
  <si>
    <t>Požární ochrana “ dobrovolná část = (JSDH Štíty)</t>
  </si>
  <si>
    <t>Všeobecná veřejná správa a služby</t>
  </si>
  <si>
    <t>Činnost místní správy = (MĚSTSKÝ ÚŘAD Štíty a SPRÁVNÍ ČINNOST OBCE)</t>
  </si>
  <si>
    <t>Finanční operace</t>
  </si>
  <si>
    <t>FINANCOVÁNÍ</t>
  </si>
  <si>
    <t>Změna stavu krátkodobých prostředků na bankovních účtech - zapojení vlastních finačních prostředků - ZBÚ.</t>
  </si>
  <si>
    <t>Zpracovala : Pavlína Minářová</t>
  </si>
  <si>
    <t>KD - příjmy z pronájmu. Poznámka: vč. příjmů z pronájmu společenské místnosti v Crhově.</t>
  </si>
  <si>
    <t>MĚSTO Štíty - převod prostředků z účtu ČNB příp. z účtu ČSOB na ZBÚ u České spořitelny, a.s., ve výdajích bude stejná částka rozpočtována na 6330-5345 (zatím 5.000.000,- Kč).</t>
  </si>
  <si>
    <t>5xxx</t>
  </si>
  <si>
    <t>TIC Štíty - za služby - kopírování, skenování a tisk.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</si>
  <si>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</si>
  <si>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</si>
  <si>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</si>
  <si>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</si>
  <si>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</si>
  <si>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</si>
  <si>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</si>
  <si>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</si>
  <si>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</si>
  <si>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</si>
  <si>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</si>
  <si>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</si>
  <si>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</si>
  <si>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</si>
  <si>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</si>
  <si>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</si>
  <si>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</si>
  <si>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</si>
  <si>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</si>
  <si>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</si>
  <si>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</si>
  <si>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</si>
  <si>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</si>
  <si>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</si>
  <si>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</si>
  <si>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Bytové hospodářství = (BYTY MĚSTA Štíty)</t>
  </si>
  <si>
    <t>Nebytové hospodářství = (NEBYTOVÉ PROSTORY MĚSTA Štíty)</t>
  </si>
  <si>
    <t>8124</t>
  </si>
  <si>
    <t>Uhrazené splátky dlouhod. přijatých půjček (-)</t>
  </si>
  <si>
    <t>VÝDAJE vč. FINANCOVÁNÍ CELKEM</t>
  </si>
  <si>
    <t>Příjem z daně z příjmů FO placené plátci</t>
  </si>
  <si>
    <t>Příjem z daně z příjmů FO placené plátci (předčíslí 2612, 4634).</t>
  </si>
  <si>
    <t>Příjem z daně z příjmů FO placené poplatníky</t>
  </si>
  <si>
    <t>Př.z DPFO vybírané srážkou podle zvlášt.sazby daně</t>
  </si>
  <si>
    <t>Příjem z daně z příjmů právnických osob</t>
  </si>
  <si>
    <t>Příjem z daně z přidané hodnoty</t>
  </si>
  <si>
    <t>Př.z odvodů za odnětí půdy ze zem.půd.fondu dle z.</t>
  </si>
  <si>
    <t>Příjem z daně z příjmů FO placené poplatníky (předčíslí 1652).</t>
  </si>
  <si>
    <t>Příjem z DPFO vybírané srážkou podle zvlášt.sazby daně (předčíslí 1660).</t>
  </si>
  <si>
    <t>Příjem z daně z příjmů právnických osob (předčíslí 641).</t>
  </si>
  <si>
    <t>Příjem z daně z přidané hodnoty (předčíslí 1679).</t>
  </si>
  <si>
    <t>Příjem z daně z nemovitých věcí (předčíslí 633).</t>
  </si>
  <si>
    <t>Příjem z daně z nemovitých věcí</t>
  </si>
  <si>
    <t xml:space="preserve">Příjem z odvodů za odnětí půdy ze zem.půd.fondu ... - část ve výši 30% je příjmem rozpočtu obce, na jejímž území se odňatá půda nachází. Převod prostřednictvím celního úřadu (předčíslí 676). </t>
  </si>
  <si>
    <t>Př.z daně z hazard.her s výj.dílčí daně z tech.her</t>
  </si>
  <si>
    <t>Příjem z daně z hazardních her s výjimkou dílčí daně z technických her (předčíslí 9814) - převod daně dle §7 odst. 4 písm. b) z. č. 187/2016 Sb - 30% (SFÚ).</t>
  </si>
  <si>
    <t>Př.ze zruš.odvodu z loterií a podob. her kromě od. (předčíslí 3690) - dobíhající příjmy z účtu s předč. 3690.</t>
  </si>
  <si>
    <t>Př.ze zruš.odvodu z loterií a podob. her kromě od.</t>
  </si>
  <si>
    <t>Příjem z poplatku ze psů</t>
  </si>
  <si>
    <t>Příjem z poplatku ze psů.</t>
  </si>
  <si>
    <t>Příjem z poplatku z pobytu.</t>
  </si>
  <si>
    <t>Příjem z poplatku z pobytu</t>
  </si>
  <si>
    <t>Příjem ze zrušených místních poplatků</t>
  </si>
  <si>
    <t>Příjem ze správních poplatků.</t>
  </si>
  <si>
    <t>Příjem ze správních poplatků</t>
  </si>
  <si>
    <t>Příjmy spojené s činností v lesích, například příjmy spojené s těžbou dřeva → za vytěžené dříví, prodej dřeva, palivového dříví, případně i poplatek za sběr semen.</t>
  </si>
  <si>
    <t>Příjem z pronájmu nebo pachtu pozemků</t>
  </si>
  <si>
    <t xml:space="preserve">Poznámka - pozor: prodej vstupenek na akce pořádané Městem Štíty jsou zařazeny na § 3319. </t>
  </si>
  <si>
    <t>Příjem z pronájmu nebo pachtu ost. nemov.věcí a JČ</t>
  </si>
  <si>
    <t>Příjem z pronájmu nebo pachtu movitých věcí</t>
  </si>
  <si>
    <t xml:space="preserve">KD - příjmy z pronájmu movitých věcí - např. zapůjčení vybavení KD Štíty. </t>
  </si>
  <si>
    <t>Přijaté peněžité neinvestiční dary</t>
  </si>
  <si>
    <t>Příjem z pojistných plnění</t>
  </si>
  <si>
    <t>Příjem z pronájmu nebo pachtu pozemků.</t>
  </si>
  <si>
    <t>Příjmy z pronájmu nebo pachtu ostatních nemovitých věcí a jejich částí - jiných než zařazených na § 3319, § 3539, § 3612,  § 3613, § 6171 - např. Řáholec, chata Pastviny.</t>
  </si>
  <si>
    <t>Příjmy z pronájmu nebo pachtu movitých věcí MH - např. zapůjčení laviček, stolů, lešení, apod.</t>
  </si>
  <si>
    <t xml:space="preserve">Sběr a svoz nebezpečných odpadů </t>
  </si>
  <si>
    <t>Příjmy související s poskytování služeb - např. poplatky za kopírování, za fax, za hlášení místního rozhlasu. Poplatek za veřejné WC. Režijní poplatky - při prodeji pozemků za vystavení smlouvy. Štítecký list - inzerce.</t>
  </si>
  <si>
    <t>Příjem z úroků</t>
  </si>
  <si>
    <t>Převody vlastním fondům v rozpočtech územní úrovně = (Převody z rozpočtových účtů)</t>
  </si>
  <si>
    <t>KD - příjmy za služby související s pronájmem - např. vodné, stočné, el.energie, topení, půjčovné - zapůjčení ubrusů, nádobí apod.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</si>
  <si>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</si>
  <si>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</si>
  <si>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</si>
  <si>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</si>
  <si>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</si>
  <si>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</si>
  <si>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</si>
  <si>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</si>
  <si>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</si>
  <si>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</si>
  <si>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</si>
  <si>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Př.z DPPO v případech, kdy poplat. je obec, s výj.</t>
  </si>
  <si>
    <t>Př.z poplatku za obecní systém odpad.hosp.a příj.z</t>
  </si>
  <si>
    <t>Př.z úhrad za dobývání nerostů a popl.za geolog.pr</t>
  </si>
  <si>
    <t>Př.z poskytov. služeb, výrobků,prací,výkonů a práv</t>
  </si>
  <si>
    <t>Př.z prodeje zboží (již nakoupen. za účelem prod.)</t>
  </si>
  <si>
    <t>Přijaté neinvestiční příspěvky a náhrady</t>
  </si>
  <si>
    <t>Odvádění a čištění odpadn. vod a nakládání s kaly</t>
  </si>
  <si>
    <t>Příjem z prodeje pozemků</t>
  </si>
  <si>
    <t>Komunální služby a územní rozvoj jinde nezařazené</t>
  </si>
  <si>
    <t>Příjem sankčních plateb přijatých od jiných osob</t>
  </si>
  <si>
    <t>Využívání a zneškodňování komunálních odpadů</t>
  </si>
  <si>
    <t>Neinvestiční transfery krajům</t>
  </si>
  <si>
    <t>Příjmy knihovny za poskytované služby - knihovní poplatky cca 8.000,- Kč.</t>
  </si>
  <si>
    <t>6xxx</t>
  </si>
  <si>
    <t>Neinvestiční výdaje (5xxx)</t>
  </si>
  <si>
    <t>Investiční výdaje (6xxx)</t>
  </si>
  <si>
    <t>Tvorba sociálního fondu - převod prostředků ze základního běžného účtu 231 na účet 236 = SF, ve výdajích je stejná částka rozpočtována na 6330-5342 (200.000,- Kč).</t>
  </si>
  <si>
    <r>
      <t xml:space="preserve">běžné    </t>
    </r>
    <r>
      <rPr>
        <sz val="13"/>
        <rFont val="Symbol"/>
        <family val="1"/>
        <charset val="2"/>
      </rPr>
      <t>®</t>
    </r>
    <r>
      <rPr>
        <sz val="13"/>
        <rFont val="Times New Roman"/>
        <family val="1"/>
        <charset val="238"/>
      </rPr>
      <t xml:space="preserve">               </t>
    </r>
    <r>
      <rPr>
        <b/>
        <sz val="13"/>
        <rFont val="Times New Roman"/>
        <family val="1"/>
        <charset val="238"/>
      </rPr>
      <t>daňové</t>
    </r>
    <r>
      <rPr>
        <sz val="13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(položky 1xxx)        </t>
    </r>
    <r>
      <rPr>
        <sz val="13"/>
        <rFont val="Times New Roman"/>
        <family val="1"/>
        <charset val="238"/>
      </rPr>
      <t xml:space="preserve">             </t>
    </r>
  </si>
  <si>
    <r>
      <t>přijaté transfery</t>
    </r>
    <r>
      <rPr>
        <sz val="13"/>
        <rFont val="Times New Roman"/>
        <family val="1"/>
        <charset val="238"/>
      </rPr>
      <t xml:space="preserve">       </t>
    </r>
    <r>
      <rPr>
        <sz val="13"/>
        <rFont val="Symbol"/>
        <family val="1"/>
        <charset val="2"/>
      </rPr>
      <t>®</t>
    </r>
    <r>
      <rPr>
        <sz val="13"/>
        <rFont val="Times New Roman"/>
        <family val="1"/>
        <charset val="238"/>
      </rPr>
      <t xml:space="preserve">        dotace a příspěvky    </t>
    </r>
    <r>
      <rPr>
        <sz val="13"/>
        <rFont val="Symbol"/>
        <family val="1"/>
        <charset val="2"/>
      </rPr>
      <t>®</t>
    </r>
    <r>
      <rPr>
        <sz val="13"/>
        <rFont val="Times New Roman"/>
        <family val="1"/>
        <charset val="238"/>
      </rPr>
      <t xml:space="preserve">  neinvestiční </t>
    </r>
    <r>
      <rPr>
        <sz val="10"/>
        <rFont val="Times New Roman"/>
        <family val="1"/>
        <charset val="238"/>
      </rPr>
      <t>(položky 41xx)</t>
    </r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</si>
  <si>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</si>
  <si>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</si>
  <si>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</si>
  <si>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                                                                                    </t>
    </r>
    <r>
      <rPr>
        <sz val="12"/>
        <rFont val="Symbol"/>
        <family val="1"/>
        <charset val="2"/>
      </rPr>
      <t>®</t>
    </r>
    <r>
      <rPr>
        <sz val="12"/>
        <rFont val="Times New Roman"/>
        <family val="1"/>
        <charset val="238"/>
      </rPr>
      <t xml:space="preserve">  </t>
    </r>
    <r>
      <rPr>
        <sz val="13"/>
        <rFont val="Times New Roman"/>
        <family val="1"/>
        <charset val="238"/>
      </rPr>
      <t>investiční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(položky 42xx)       </t>
    </r>
    <r>
      <rPr>
        <sz val="12"/>
        <rFont val="Times New Roman"/>
        <family val="1"/>
        <charset val="238"/>
      </rPr>
      <t xml:space="preserve">                                </t>
    </r>
  </si>
  <si>
    <t>VÝDAJE vč. FINANCOVÁNÍ</t>
  </si>
  <si>
    <t>Neinvestiční přijaté transf.z všeob.pokl.správy SR</t>
  </si>
  <si>
    <t>Úpravený rozpočet 2024</t>
  </si>
  <si>
    <t>Stav k 31.12.2024 (skutečnost)</t>
  </si>
  <si>
    <t>Příjem z úroků - sociální fond (účet 236 = 20,- Kč)</t>
  </si>
  <si>
    <t>Příjem z úroků - základní běžné účty, spořící účet (účet 231 = 199.980,- Kč)</t>
  </si>
  <si>
    <t>Příjmy knihovny ze sankčních plateb - náhrady (sankce) za poškození nebo ztrátu knih.</t>
  </si>
  <si>
    <t>KD - příjmy ze sankčních plateb - náhrady (sankce) za rozbité nádobí apod.</t>
  </si>
  <si>
    <t>Přijaté nekapitálové příspěvky a náhrady - ASEKOL, Elektrowin a.s. (zpětný odběr elektrozařízení).</t>
  </si>
  <si>
    <r>
      <t xml:space="preserve">Poznámka: podrobný komentář k výdajům vč. financování bude zveřejněn na www.stity.cz </t>
    </r>
    <r>
      <rPr>
        <sz val="9.5"/>
        <rFont val="Times New Roman"/>
        <family val="1"/>
        <charset val="238"/>
      </rPr>
      <t>(Městský úřad - Ekonomika obce - Rozpočty)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</si>
  <si>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26.03.2025: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</si>
  <si>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26.03.2025: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</si>
  <si>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26.03.2025: </t>
    </r>
  </si>
  <si>
    <t>Rozpočet  schválený 2025</t>
  </si>
  <si>
    <t>PŘÍJMY 2025 celkem (+)</t>
  </si>
  <si>
    <t>VÝDAJE 2025 celkem (-)</t>
  </si>
  <si>
    <t>ROZPOČET na ROK 2025</t>
  </si>
  <si>
    <t>Příjem z daně z hazard. her s výjim. tech. her NPI</t>
  </si>
  <si>
    <t>Příjem z daně z technic. her neprov. prostř.inter.</t>
  </si>
  <si>
    <t>Poříz.,zach.a obnova hodnot MK, nár. a hist.pověd.</t>
  </si>
  <si>
    <t>Příjem z prodeje krátk.a drobného dlouh.neinv.maj.</t>
  </si>
  <si>
    <t>Ost.činnosti souvis. se službami pro fyzické osoby</t>
  </si>
  <si>
    <r>
      <t xml:space="preserve">Změna stavu krátkodobých prostředků na bankovních účtech (+) Zapojení vlastních finančních prostředků ze ZBÚ Města Štíty (část). </t>
    </r>
    <r>
      <rPr>
        <sz val="9"/>
        <color indexed="8"/>
        <rFont val="Times New Roman"/>
        <family val="1"/>
        <charset val="238"/>
      </rPr>
      <t>Poznámka: (-) = úspora</t>
    </r>
  </si>
  <si>
    <r>
      <t xml:space="preserve">• </t>
    </r>
    <r>
      <rPr>
        <sz val="7"/>
        <rFont val="Times New Roman"/>
        <family val="1"/>
        <charset val="238"/>
      </rPr>
      <t xml:space="preserve">  pol.</t>
    </r>
  </si>
  <si>
    <r>
      <t xml:space="preserve">• </t>
    </r>
    <r>
      <rPr>
        <strike/>
        <sz val="7"/>
        <rFont val="Times New Roman"/>
        <family val="1"/>
        <charset val="238"/>
      </rPr>
      <t xml:space="preserve">  pol.</t>
    </r>
  </si>
  <si>
    <r>
      <t xml:space="preserve">Příjem z DPPO v případech, kdy poplat. je obec, ...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bude rozpočtováno až na základě známé skutečnosti.</t>
    </r>
  </si>
  <si>
    <r>
      <t xml:space="preserve">Příjem z poplatku za obecní systém odpadového hospodářství … - poplatky za komunální odpad </t>
    </r>
    <r>
      <rPr>
        <sz val="8"/>
        <rFont val="Times New Roman"/>
        <family val="1"/>
        <charset val="238"/>
      </rPr>
      <t>od roku</t>
    </r>
    <r>
      <rPr>
        <sz val="10"/>
        <rFont val="Times New Roman"/>
        <family val="1"/>
        <charset val="238"/>
      </rPr>
      <t xml:space="preserve"> 2022.</t>
    </r>
  </si>
  <si>
    <r>
      <t xml:space="preserve">Příjem ze zrušených místních poplatků - úhrady pohledávek minulých let za komunální odpad </t>
    </r>
    <r>
      <rPr>
        <sz val="9"/>
        <rFont val="Times New Roman"/>
        <family val="1"/>
        <charset val="238"/>
      </rPr>
      <t>do roku</t>
    </r>
    <r>
      <rPr>
        <sz val="10"/>
        <rFont val="Times New Roman"/>
        <family val="1"/>
        <charset val="238"/>
      </rPr>
      <t xml:space="preserve"> 2021 </t>
    </r>
    <r>
      <rPr>
        <sz val="8"/>
        <rFont val="Times New Roman"/>
        <family val="1"/>
        <charset val="238"/>
      </rPr>
      <t>vč.</t>
    </r>
  </si>
  <si>
    <t>Příjmy úhrad za dobývání nerostů a poplatků za geologické práce - od 01.01.2017 nahrazuje (2119-2343) - OBVODNÍ BÁŇSKÝ ÚŘAD - úhrada z dobývacího prostoru za rok 2025.</t>
  </si>
  <si>
    <t>Příjem z daně z hazard. her s výjim. tech. her NPI (předčíslí 6867) - převod daně dle § 7 odst. 5 písm. b) z. č. 187/2016 Sb. - 65% (SFÚ).</t>
  </si>
  <si>
    <r>
      <t xml:space="preserve">Správní poplatky </t>
    </r>
    <r>
      <rPr>
        <sz val="10"/>
        <rFont val="Times New Roman"/>
        <family val="1"/>
        <charset val="238"/>
      </rPr>
      <t>- poplatky stanovené zákonem o správních poplatcích za správní úkony a správní řízení, jehož výsledkem jsou vydaná povolení, rozhodnutí apod. - např.  některé výkony matriky - např. ověřování podpisů, evidence obyvatel - změna TP, projekt Czech POINT - výpisy z rejstříku trestů, katastru nemovitostí, obchodního a živnostenského rejstříku.</t>
    </r>
  </si>
  <si>
    <t>Příjem z daně z technic. her neprov. prostř.inter. (předčíslí 6875) - převod daně dle § 7 odst. 1b), 2b) z. č. 187/2016 Sb. - 22,5% (SFÚ).</t>
  </si>
  <si>
    <r>
      <t xml:space="preserve">Nedaňové příjmy </t>
    </r>
    <r>
      <rPr>
        <b/>
        <sz val="10"/>
        <rFont val="Times New Roman"/>
        <family val="1"/>
        <charset val="238"/>
      </rPr>
      <t>=</t>
    </r>
    <r>
      <rPr>
        <b/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zahrnují především příjmy z poskytování služeb, nájemné atd. - viz rozpis na jednotlivých § rozp.skladby.</t>
    </r>
  </si>
  <si>
    <r>
      <t>Kapitálové příjmy</t>
    </r>
    <r>
      <rPr>
        <sz val="10"/>
        <rFont val="Times New Roman"/>
        <family val="1"/>
        <charset val="238"/>
      </rPr>
      <t xml:space="preserve"> = jedná se zejména o příjmy související s prodejem dlouhodobého majetku - především § 3639.</t>
    </r>
  </si>
  <si>
    <t>Ostatní přijaté dotace budou rozpočtovány rozpočtovým opatřením v průběhu roku 2025, poté co bude známa jejich výše - např. na základě rozpočtového opatření KrÚ Olomouc - v případě dotace z rozpočtu Olomouckého kraje, apod.</t>
  </si>
  <si>
    <r>
      <t xml:space="preserve">Příjmy z prod. zboží (již nakoup. za úč. prodeje)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LES - příjmy z prodeje nakoupeného dřeva.</t>
    </r>
  </si>
  <si>
    <r>
      <t xml:space="preserve">Přijaté neinvestiční příspěvky a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příjem ve vazbě na opravné daňové doklady za sazanice do lesa - fa ATRO Rýmařov s.r.o.</t>
    </r>
  </si>
  <si>
    <t>Poříz.,zach.a obnova hodnot MK, nár. a hist.povědomí</t>
  </si>
  <si>
    <r>
      <t xml:space="preserve">Přijaté peněžité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2025 - nerozpočtováno. Poznámka: v roce 2024 - finanční dary na akci "Den pro rodinu".</t>
    </r>
  </si>
  <si>
    <r>
      <t xml:space="preserve">Přijaté peněžité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2025 - nerozpočtováno. Poznámka: v roce 2024 - finanční dar na částečné poktytí nákladů restaurování Kamenného kříže před kostelem.</t>
    </r>
  </si>
  <si>
    <t>Pronajaté nebytové prostory - příjmy za služby související s nájmem - zálohy, paušály (předpis roku 2025 = 120.300,- Kč + fakturace + vyúčtování služeb. Do rozpočtu zatím zahrnutý předpoklad ve výši 300.000,- Kč - bude upraveno dle provedeného vyúčtování služeb NBH v průběhu roku 2025.</t>
  </si>
  <si>
    <t>Pronajaté nebytové prostory - příjmy za pronájem nebytových prostor (předpis roku 2025 vč. fakturace = 471.342,- Kč).</t>
  </si>
  <si>
    <r>
      <t xml:space="preserve">Pronajaté nebytové prostory - příjmy za pronájem vybavení - </t>
    </r>
    <r>
      <rPr>
        <sz val="8.5"/>
        <rFont val="Times New Roman"/>
        <family val="1"/>
        <charset val="238"/>
      </rPr>
      <t>kadeřnictví (předpis roku 2025 = fakturace = 3.640,- Kč).</t>
    </r>
  </si>
  <si>
    <t>Příjmy ze sankčních plateb - NBH - náhrady (sankce) za rozbité nádobí apod. např. ve spol.místnosti č.p. 336.</t>
  </si>
  <si>
    <r>
      <t xml:space="preserve">Příjem z pojistných plnění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výplata pojistné události - vodovodní škoda - poškození malby a dveří - NBH č.p. 50.</t>
    </r>
  </si>
  <si>
    <r>
      <t xml:space="preserve">Neinvestiční přijaté transfery ze státního rozpočtu v rámci souhrnného dotačního vztahu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celkem 733.200,- Kč. Součástí příspěvku je příspěvek na opatrovnictví ve výši 91.500,- Kč. </t>
    </r>
  </si>
  <si>
    <t>Z toho:</t>
  </si>
  <si>
    <t>Průtokový transfer pro ZŠ a MŠ Štíty na realizaci projetku "Příspěvky na obědy do škol v Olomouckém kraji":</t>
  </si>
  <si>
    <t xml:space="preserve">Podíl SR (23,27%) - vazba na ÚZ 144 1 13022 ve výši  6.981,- Kč (nárok za 12/2024). </t>
  </si>
  <si>
    <t xml:space="preserve">Podíl EU (76,73%) - vazba na ÚZ 144 5 13022 ve výši  23.019,- Kč (nárok za 12/2024). </t>
  </si>
  <si>
    <r>
      <rPr>
        <sz val="10"/>
        <rFont val="Times New Roman"/>
        <family val="1"/>
        <charset val="238"/>
      </rPr>
      <t>Tzv. sdílené daně se do rozpočtu obcí přelozdělují dle zákona č. 243/2000 Sb., o rozpočtovém určení výnosů některých daní územním samosprávným celkům a některým státním fondům (zákon o rozpočtovém určení daní), ve znění pozdějších předpisů.</t>
    </r>
    <r>
      <rPr>
        <sz val="10"/>
        <color rgb="FFFF0000"/>
        <rFont val="Times New Roman"/>
        <family val="1"/>
        <charset val="238"/>
      </rPr>
      <t xml:space="preserve"> </t>
    </r>
  </si>
  <si>
    <t>Příjem z pojistných plnění - zatím rozpočtovány pouze vyžádané náhrady nákladů za zásah JSDH Štíty u dopravních nehod. Z toho: pohledávka roku 2024 ve výši 11.200,- Kč + vyžádané náhrady za události v 1/2025 ve výši 2 x 11.200,- Kč. Tj. celkem 33.600,- Kč. Případné přijaté náhrady nákladů za zásah JSDH u dopravních nehod v roce 2025 budou řešeny rozpočtovou změnou.</t>
  </si>
  <si>
    <r>
      <t>*Hlavní kulturní akce roku 2025: "Cimbálová muzika Aleše Smutného s Karlem Hegnerem" - 7.3.2025 (KD Štíty); "Varhanní koncert a komentovaná prohlídka kostela" - 24.5.2025 (kostel Štíty)</t>
    </r>
    <r>
      <rPr>
        <sz val="8"/>
        <rFont val="Symbol"/>
        <family val="1"/>
        <charset val="2"/>
      </rPr>
      <t>;</t>
    </r>
    <r>
      <rPr>
        <sz val="8"/>
        <rFont val="Times New Roman"/>
        <family val="1"/>
        <charset val="238"/>
      </rPr>
      <t xml:space="preserve"> "Den pro rodinu" - 14.6.2025 (sportovní areál Štíty); "Melody Quartett" - 15.8.2025 (kostel Štíty); "Kocourkovská pouť" - 16.8.2025 (Nový Řáholec Březná); "DS Václav Václavov - Nejstarší řemeslo" - 7.10.2025 (KD Štíty)</t>
    </r>
    <r>
      <rPr>
        <sz val="8"/>
        <rFont val="Symbol"/>
        <family val="1"/>
        <charset val="2"/>
      </rPr>
      <t>;</t>
    </r>
    <r>
      <rPr>
        <sz val="8"/>
        <rFont val="Times New Roman"/>
        <family val="1"/>
        <charset val="238"/>
      </rPr>
      <t xml:space="preserve"> mikulášská nadílka, "Vánoční koncert" + křest brožury KOSTEL.</t>
    </r>
  </si>
  <si>
    <r>
      <t xml:space="preserve">Ostatní neinv.přijaté transfery ze st. rozpočtu  </t>
    </r>
    <r>
      <rPr>
        <b/>
        <sz val="8"/>
        <color rgb="FF000000"/>
        <rFont val="Times New Roman"/>
        <family val="1"/>
        <charset val="238"/>
      </rPr>
      <t>(ÚZ dle komentáře)</t>
    </r>
  </si>
  <si>
    <r>
      <t>Neinvestiční přijaté transfery od krajů</t>
    </r>
    <r>
      <rPr>
        <b/>
        <sz val="9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(ÚZ dle komentáře)</t>
    </r>
  </si>
  <si>
    <t>Činnosti knihovnické (Knihovna - MěK Štíty)</t>
  </si>
  <si>
    <t>ZDRAVOTNÍ STŘEDISKO - příjmy za pronájem nebyt.prostor (předpis roku 2025 = 84.972,- Kč).</t>
  </si>
  <si>
    <t>ZDRAVOTNÍ STŘEDISKO - příjmy za pronájem vybavení doktorům (předpis roku 2025 = 90.962,90 Kč).</t>
  </si>
  <si>
    <t xml:space="preserve">Pronajaté BYTY - příjmy za služby související s nájmem, vyúčtování služeb (předběžný odhad dle skutečnosti roku 2024, jelikož předpis 2024 BH se bude v průběhu roku měnit a vyúčtování služeb BH bude provedeno až v průběhu roku 2025). </t>
  </si>
  <si>
    <r>
      <t xml:space="preserve">Příjem sankčních plateb přijatých od jiných osob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BH - vymožené plnění - náhrady nad rámec pohledávky (úrok z prodlení, ...).</t>
    </r>
  </si>
  <si>
    <r>
      <t xml:space="preserve">Pronajaté BYTY - příjmy za nájem (předběžný odhad, </t>
    </r>
    <r>
      <rPr>
        <sz val="9"/>
        <rFont val="Times New Roman"/>
        <family val="1"/>
        <charset val="238"/>
      </rPr>
      <t>jelikož</t>
    </r>
    <r>
      <rPr>
        <sz val="10"/>
        <rFont val="Times New Roman"/>
        <family val="1"/>
        <charset val="238"/>
      </rPr>
      <t xml:space="preserve"> předpis BH 2025 se bude v průběhu roku měnit).</t>
    </r>
  </si>
  <si>
    <t>Přijaté nekapitálové příspěvky a náhrady - příjmy z "Vyúčtování služeb za rok 2024 - BYTOVÉ DRUŽSTVO - vratky přeplatků" - odhad (40.000,- Kč).</t>
  </si>
  <si>
    <r>
      <t xml:space="preserve">Příjem z pronájmu nebo pachtu movitých věcí - GasNet, s.r.o. - Nájem plynárenského zařízení za rok 2024 dle smlouvy </t>
    </r>
    <r>
      <rPr>
        <sz val="9.5"/>
        <rFont val="Times New Roman"/>
        <family val="1"/>
        <charset val="238"/>
      </rPr>
      <t>č. 9414002461/182321</t>
    </r>
    <r>
      <rPr>
        <sz val="10"/>
        <rFont val="Times New Roman"/>
        <family val="1"/>
        <charset val="238"/>
      </rPr>
      <t>. Poznámka: DUZP 31.12.2024, tzn. výnos roku 2024, ale příjem až roku 2025.</t>
    </r>
  </si>
  <si>
    <t>Příjmy za nebezpečné odpady - za uložení nebezpečného odpadu.</t>
  </si>
  <si>
    <r>
      <t xml:space="preserve">Ostatní příjmy z vlastní činnosti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rok 2025 - AKTIVACE - práce provedené pracovníky MH pro Město Štíty + náhrady za zřízení věcných břemen.</t>
    </r>
  </si>
  <si>
    <r>
      <t xml:space="preserve">Ostatní nedaňové příjmy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přijatá a k 31.12.2024 nevrácená kauce.</t>
    </r>
  </si>
  <si>
    <r>
      <t>Příjmy z poskytování služeb</t>
    </r>
    <r>
      <rPr>
        <i/>
        <sz val="10"/>
        <rFont val="Symbol"/>
        <family val="1"/>
        <charset val="2"/>
      </rPr>
      <t xml:space="preserve">® </t>
    </r>
    <r>
      <rPr>
        <i/>
        <sz val="10"/>
        <rFont val="Times New Roman"/>
        <family val="1"/>
        <charset val="238"/>
      </rPr>
      <t xml:space="preserve">rok 2025 rozpočtováno na § 3725-2324. Poznámka: v roce 2024 - odměna za zajištění zpětného odběru elektrozařízení v období 4.Q/2023 - ASEKOL a.s. </t>
    </r>
  </si>
  <si>
    <r>
      <t>Přijaté nekapitálové příspěvky a náhrady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úhrada exekučních nákladů (poplatky - komunál, psi).</t>
    </r>
  </si>
  <si>
    <r>
      <t xml:space="preserve">Příjem z pojistných plnění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výplaty škodních události z havarijního pojištění - škoda Octavia.</t>
    </r>
  </si>
  <si>
    <t>Sdružení místních samospráv ČR, z. s. - členský příspěvek na rok 2025</t>
  </si>
  <si>
    <t>Město Zábřeh - za řešení přestupků roku 2025</t>
  </si>
  <si>
    <t>ZŠ a MŠ Štíty - příspěvek na provoz ZŠ  a MŠ od zřizovatele na rok 2025</t>
  </si>
  <si>
    <r>
      <t xml:space="preserve">Příjmy z pronájmu hrobových míst - hřbitov Štíty - </t>
    </r>
    <r>
      <rPr>
        <sz val="9"/>
        <rFont val="Times New Roman"/>
        <family val="1"/>
        <charset val="238"/>
      </rPr>
      <t>předpis roku 2025 (odhad).</t>
    </r>
  </si>
  <si>
    <r>
      <t xml:space="preserve">Příjem z pronájmu nebo pachtu pozemků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pronájem honiteb - honební poplatek (Lesy ČR = rok 2025 vč. inflace 2,4% = 14.192,21 Kč, DUZP 30.11.). Poznámka: Honební společenstvo Štíty = rok 2025 = 4.083,- Kč (=výše nájemného do roku 2033 - DUZP 30.06.). Honební spol. Jedlí uhradilo nájem honitby v roce 2023 na období 2023 až 2026. Rok 2025 celkem 18.275,21 Kč.</t>
    </r>
  </si>
  <si>
    <t xml:space="preserve">Dohody č. SUA-SZ-91/2024, SUA-SZ-92/2024 platné do 30.04.2025. SPOLEČENSKY ÚČELNÉ PRACOVNÍ MÍSTO. </t>
  </si>
  <si>
    <t xml:space="preserve">Podíl SR (23,27%) - vazba na ÚZ 144 1 13022 ve výši  27.924,- Kč (předpokládaný nárok za 1-4/2025). </t>
  </si>
  <si>
    <t xml:space="preserve">Podíl EU (76,73%) - vazba na ÚZ 144 5 13022 ve výši  92.076,- Kč (předpokládaný nárok za 1-4/2025). </t>
  </si>
  <si>
    <r>
      <t>Poznámka: vazba na 3745-5xxx s příslušným ÚZ. Celkem zahrnuto do rozpočtu 120.000,- Kč</t>
    </r>
    <r>
      <rPr>
        <sz val="8"/>
        <rFont val="Times New Roman"/>
        <family val="1"/>
        <charset val="238"/>
      </rPr>
      <t xml:space="preserve"> (předpokládaný nárok za 1-4/2025).</t>
    </r>
  </si>
  <si>
    <r>
      <t xml:space="preserve">Ostatní neinvestiční přijaté transfery ze státního rozpočtu - Neinvestiční dotace </t>
    </r>
    <r>
      <rPr>
        <sz val="8"/>
        <rFont val="Times New Roman"/>
        <family val="1"/>
        <charset val="238"/>
      </rPr>
      <t>(150.000,- Kč)</t>
    </r>
    <r>
      <rPr>
        <sz val="8.5"/>
        <rFont val="Times New Roman"/>
        <family val="1"/>
        <charset val="238"/>
      </rPr>
      <t xml:space="preserve"> - Úřad práce Šumperk. </t>
    </r>
  </si>
  <si>
    <t>Neinvestiční transfery zřízeným přísp.org.</t>
  </si>
  <si>
    <t xml:space="preserve">podíly z rozpočtu kraje: 26.176,50 Kč (ÚZ 144 5 00954) a 2.908,50 Kč (ÚZ 144 1 00880). </t>
  </si>
  <si>
    <r>
      <t xml:space="preserve">Neinvestiční přijaté transfery od krajů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celkem 29.085,- Kč. Vazba na 3119-5336 s příslušným ÚZ.</t>
    </r>
  </si>
  <si>
    <t>Crhovská chasa - finanční dar na pořádání spol., kultur. a sport. akcí v roce 2025</t>
  </si>
  <si>
    <t>Klub seniorů Štíty, z.s. - finanční dar na pořádání poznávacích zájezdů, ... v roce 2025</t>
  </si>
  <si>
    <t>Junák - český skaut, spolek - fin.dar na činnost skaut.oddílu Hledači Štíty v roce 2025</t>
  </si>
  <si>
    <t>Příjmy související s tříděním odpadů - platby od EKO-KOMU (cca 700.000,- Kč).</t>
  </si>
  <si>
    <r>
      <t xml:space="preserve">Příjmy za odpady - podnikatelský (živnostenský) odpad 2025, uložení odpadu, tříděný odpad </t>
    </r>
    <r>
      <rPr>
        <sz val="7"/>
        <rFont val="Times New Roman"/>
        <family val="1"/>
        <charset val="238"/>
      </rPr>
      <t>(kromě EKO-KOMU)</t>
    </r>
    <r>
      <rPr>
        <sz val="10"/>
        <rFont val="Times New Roman"/>
        <family val="1"/>
        <charset val="238"/>
      </rPr>
      <t>.</t>
    </r>
  </si>
  <si>
    <t xml:space="preserve">SH ČMS - Sbor dobrovolných hasičů Horní Studénky - finanční dar na pořízení překážek a vybavení pro požární sport v roce 2025 </t>
  </si>
  <si>
    <t xml:space="preserve">SH ČMS - Sbor dobrovolných hasičů Crhov - finanční dar na výdaje související s opravou hasičcké zbrojnice Crhov v roce 2025 </t>
  </si>
  <si>
    <t>TJ SOKOL Štíty, spolek - neinvestiční dotace na činnost TJ Sokol Štíty v roce 2025</t>
  </si>
  <si>
    <t>MAS Horní Pomoraví, o.p.s. - členský příspěvek na rok 2025</t>
  </si>
  <si>
    <t>Mikroregion Zábřežsko - členský příspěvek na rok 2025</t>
  </si>
  <si>
    <t>Svaz knihovníků a informačních pracovníků - členský příspěvek na rok 2025</t>
  </si>
  <si>
    <t>SDRUŽENÍ CESTOVNÍHO RUCHU Jeseníky - členský příspěvek na rok 2025</t>
  </si>
  <si>
    <t>Asociace turistických informačních center - členský příspěvek na rok 2025</t>
  </si>
  <si>
    <t>SVOL, komora obecních lesů - členský příspěvek na rok 2025</t>
  </si>
  <si>
    <t>KIDSOK - příspěvek na zajištění dopravní obslužnosti Olomouckého kraje na rok 2025</t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</si>
  <si>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144500954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</si>
  <si>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144100880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</si>
  <si>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t>Crhovská chasa - finanční dar na výdaje související s opravou harmonia v roce 2025</t>
  </si>
  <si>
    <t>ZDRAVOTNÍ STŘEDISKO - příjmy za služby související s nájmem - zálohy, paušály (předpis roku 2025 =  153.700,- Kč) + úhrada pohledávky za rok 2024 (3.350,- Kč) + přefakturace topení a el. energie za rok 2024 (26.696,26 Kč). Celkem 183.746,26 Kč.</t>
  </si>
  <si>
    <r>
      <t xml:space="preserve">Příjem z prodeje krátk.a drobného dlouh.neinv.maj. </t>
    </r>
    <r>
      <rPr>
        <i/>
        <sz val="10"/>
        <rFont val="Symbol"/>
        <family val="1"/>
        <charset val="2"/>
      </rPr>
      <t xml:space="preserve">® </t>
    </r>
    <r>
      <rPr>
        <i/>
        <sz val="10"/>
        <rFont val="Times New Roman"/>
        <family val="1"/>
        <charset val="238"/>
      </rPr>
      <t>rok 2025 nerozpočtováno. Poznámka: v roce 2024 -BH - prodej vyřazené kuchyňské linky.</t>
    </r>
  </si>
  <si>
    <t>Úhrada nákladů na úklid a nakládání s odpady tabákových výrobků - NEVAJGLUJ a.s. (cca 15.000,- Kč) + úhrada exekučních nákladů (poplatky - komunál cca 3.000,- Kč). Celkem 18.000,- Kč.</t>
  </si>
  <si>
    <t>Přijaté nekapitálové příspěvky a náhrady - náhrada za umístění televizního převaděče za rok 2025 ve výši 500,- Kč (České Radiokomunikace a.s.) + úhrada za umístění zařízení za rok 2025 vč. inflace 2,4% ve výši 30.112,39 Kč (Vodafone Czech Republic, a.s.) + úhrada pohledávky za úhradu poměrné části nákladů na zvýšení kvalifikace - Roman Polách (6.010,90 Kč). Celkem 36.623,29 Kč.</t>
  </si>
  <si>
    <t xml:space="preserve">Ost.činnosti souvis. se službami pro fyzické osoby = (SLUŽBY PRO OBYVATELSTVO) </t>
  </si>
  <si>
    <r>
      <t xml:space="preserve">Přijaté peněžité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2025 - nerozpočtováno. Poznámka: v roce 2024 - finanční dar na Adventní besedu seniorů.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</si>
</sst>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#,##0&quot; Kč&quot;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sz val="13"/>
      <name val="Symbol"/>
      <family val="1"/>
      <charset val="2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2"/>
      <name val="Symbol"/>
      <family val="1"/>
      <charset val="2"/>
    </font>
    <font>
      <sz val="11"/>
      <name val="Calibri"/>
      <family val="2"/>
      <charset val="1"/>
    </font>
    <font>
      <sz val="9.5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rgb="FF00008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i/>
      <sz val="7"/>
      <name val="Times New Roman"/>
      <family val="1"/>
      <charset val="238"/>
    </font>
    <font>
      <sz val="8.5"/>
      <name val="Times New Roman"/>
      <family val="1"/>
      <charset val="238"/>
    </font>
    <font>
      <sz val="8"/>
      <name val="Symbol"/>
      <family val="1"/>
      <charset val="2"/>
    </font>
    <font>
      <b/>
      <sz val="8.5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trike/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0">
    <xf numFmtId="0" fontId="0" fillId="0" borderId="0"/>
    <xf numFmtId="0" fontId="2" fillId="0" borderId="0"/>
    <xf numFmtId="0" fontId="19" fillId="0" borderId="0"/>
    <xf numFmtId="0" fontId="53" fillId="0" borderId="0"/>
    <xf numFmtId="0" fontId="1" fillId="0" borderId="0"/>
    <xf numFmtId="0" fontId="54" fillId="0" borderId="0"/>
    <xf numFmtId="0" fontId="92" fillId="0" borderId="0"/>
    <xf numFmtId="0" fontId="94" fillId="0" borderId="0"/>
    <xf numFmtId="0" fontId="92" fillId="0" borderId="0"/>
    <xf numFmtId="0" fontId="110" fillId="0" borderId="0"/>
  </cellStyleXfs>
  <cellXfs count="341">
    <xf numFmtId="0" fontId="0" fillId="0" borderId="0" xfId="0"/>
    <xf numFmtId="0" fontId="2" fillId="0" borderId="0" xfId="1"/>
    <xf numFmtId="2" fontId="0" fillId="0" borderId="0" xfId="0" applyNumberFormat="1" applyAlignment="1">
      <alignment vertical="center"/>
    </xf>
    <xf numFmtId="0" fontId="21" fillId="0" borderId="0" xfId="0" applyFont="1"/>
    <xf numFmtId="2" fontId="21" fillId="0" borderId="0" xfId="0" applyNumberFormat="1" applyFont="1" applyAlignment="1">
      <alignment vertical="center"/>
    </xf>
    <xf numFmtId="0" fontId="23" fillId="0" borderId="0" xfId="0" applyFont="1"/>
    <xf numFmtId="2" fontId="21" fillId="4" borderId="0" xfId="0" applyNumberFormat="1" applyFont="1" applyFill="1" applyAlignment="1">
      <alignment vertical="center"/>
    </xf>
    <xf numFmtId="0" fontId="5" fillId="3" borderId="0" xfId="1" applyFont="1" applyFill="1" applyAlignment="1">
      <alignment vertical="top"/>
    </xf>
    <xf numFmtId="0" fontId="8" fillId="3" borderId="0" xfId="1" applyFont="1" applyFill="1" applyAlignment="1">
      <alignment vertical="top"/>
    </xf>
    <xf numFmtId="0" fontId="7" fillId="3" borderId="0" xfId="1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12" fillId="3" borderId="0" xfId="1" applyFont="1" applyFill="1" applyAlignment="1">
      <alignment vertical="top"/>
    </xf>
    <xf numFmtId="0" fontId="12" fillId="3" borderId="0" xfId="1" applyFont="1" applyFill="1" applyAlignment="1">
      <alignment vertical="top" wrapText="1"/>
    </xf>
    <xf numFmtId="0" fontId="18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vertical="top" wrapText="1"/>
    </xf>
    <xf numFmtId="0" fontId="12" fillId="3" borderId="0" xfId="1" applyFont="1" applyFill="1" applyAlignment="1">
      <alignment horizontal="justify" vertical="top" wrapText="1"/>
    </xf>
    <xf numFmtId="49" fontId="12" fillId="3" borderId="0" xfId="1" applyNumberFormat="1" applyFont="1" applyFill="1" applyAlignment="1">
      <alignment horizontal="left" vertical="top" wrapText="1"/>
    </xf>
    <xf numFmtId="0" fontId="9" fillId="3" borderId="0" xfId="1" applyFont="1" applyFill="1" applyAlignment="1">
      <alignment vertical="top"/>
    </xf>
    <xf numFmtId="165" fontId="5" fillId="4" borderId="0" xfId="1" applyNumberFormat="1" applyFont="1" applyFill="1" applyAlignment="1">
      <alignment horizontal="left" vertical="center"/>
    </xf>
    <xf numFmtId="0" fontId="12" fillId="4" borderId="0" xfId="1" applyFont="1" applyFill="1" applyAlignment="1">
      <alignment vertical="top"/>
    </xf>
    <xf numFmtId="2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28" fillId="0" borderId="0" xfId="0" applyNumberFormat="1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justify" vertical="center"/>
    </xf>
    <xf numFmtId="3" fontId="39" fillId="5" borderId="22" xfId="0" applyNumberFormat="1" applyFont="1" applyFill="1" applyBorder="1" applyAlignment="1">
      <alignment horizontal="center" vertical="center" wrapText="1"/>
    </xf>
    <xf numFmtId="3" fontId="40" fillId="5" borderId="0" xfId="0" applyNumberFormat="1" applyFont="1" applyFill="1" applyAlignment="1">
      <alignment horizontal="center" vertical="center" wrapText="1"/>
    </xf>
    <xf numFmtId="165" fontId="42" fillId="5" borderId="22" xfId="0" applyNumberFormat="1" applyFont="1" applyFill="1" applyBorder="1" applyAlignment="1">
      <alignment vertical="center" wrapText="1"/>
    </xf>
    <xf numFmtId="165" fontId="15" fillId="5" borderId="0" xfId="0" applyNumberFormat="1" applyFont="1" applyFill="1" applyAlignment="1">
      <alignment vertical="center" wrapText="1"/>
    </xf>
    <xf numFmtId="165" fontId="36" fillId="5" borderId="22" xfId="0" applyNumberFormat="1" applyFont="1" applyFill="1" applyBorder="1" applyAlignment="1">
      <alignment vertical="center" wrapText="1"/>
    </xf>
    <xf numFmtId="165" fontId="22" fillId="5" borderId="0" xfId="0" applyNumberFormat="1" applyFont="1" applyFill="1" applyAlignment="1">
      <alignment vertical="center" wrapText="1"/>
    </xf>
    <xf numFmtId="0" fontId="43" fillId="0" borderId="20" xfId="0" applyFont="1" applyBorder="1" applyAlignment="1">
      <alignment horizontal="center" vertical="center"/>
    </xf>
    <xf numFmtId="0" fontId="43" fillId="5" borderId="22" xfId="0" applyFont="1" applyFill="1" applyBorder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42" fillId="0" borderId="12" xfId="0" applyFont="1" applyBorder="1" applyAlignment="1">
      <alignment vertical="center"/>
    </xf>
    <xf numFmtId="0" fontId="42" fillId="0" borderId="25" xfId="0" applyFont="1" applyBorder="1" applyAlignment="1">
      <alignment vertical="center" wrapText="1"/>
    </xf>
    <xf numFmtId="165" fontId="42" fillId="5" borderId="26" xfId="0" applyNumberFormat="1" applyFont="1" applyFill="1" applyBorder="1" applyAlignment="1">
      <alignment horizontal="right" vertical="center" wrapText="1"/>
    </xf>
    <xf numFmtId="165" fontId="42" fillId="5" borderId="22" xfId="0" applyNumberFormat="1" applyFont="1" applyFill="1" applyBorder="1" applyAlignment="1">
      <alignment horizontal="right" vertical="center" wrapText="1"/>
    </xf>
    <xf numFmtId="165" fontId="15" fillId="5" borderId="0" xfId="0" applyNumberFormat="1" applyFont="1" applyFill="1" applyAlignment="1">
      <alignment horizontal="right" vertical="center" wrapText="1"/>
    </xf>
    <xf numFmtId="0" fontId="42" fillId="0" borderId="16" xfId="0" applyFont="1" applyBorder="1" applyAlignment="1">
      <alignment vertical="center"/>
    </xf>
    <xf numFmtId="0" fontId="42" fillId="0" borderId="27" xfId="0" applyFont="1" applyBorder="1" applyAlignment="1">
      <alignment vertical="center" wrapText="1"/>
    </xf>
    <xf numFmtId="165" fontId="42" fillId="0" borderId="22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4" borderId="0" xfId="0" applyFill="1"/>
    <xf numFmtId="0" fontId="3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0" fontId="6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 vertical="top"/>
    </xf>
    <xf numFmtId="0" fontId="8" fillId="3" borderId="0" xfId="1" applyFont="1" applyFill="1" applyAlignment="1">
      <alignment horizontal="center" vertical="top"/>
    </xf>
    <xf numFmtId="0" fontId="9" fillId="3" borderId="0" xfId="1" applyFont="1" applyFill="1" applyAlignment="1">
      <alignment horizontal="center" vertical="top"/>
    </xf>
    <xf numFmtId="0" fontId="10" fillId="3" borderId="0" xfId="1" applyFont="1" applyFill="1" applyAlignment="1">
      <alignment horizontal="center" vertical="top"/>
    </xf>
    <xf numFmtId="0" fontId="11" fillId="3" borderId="0" xfId="1" applyFont="1" applyFill="1" applyAlignment="1">
      <alignment vertical="top"/>
    </xf>
    <xf numFmtId="0" fontId="12" fillId="3" borderId="0" xfId="1" applyFont="1" applyFill="1" applyAlignment="1">
      <alignment horizontal="center" vertical="top"/>
    </xf>
    <xf numFmtId="0" fontId="14" fillId="3" borderId="0" xfId="1" applyFont="1" applyFill="1" applyAlignment="1">
      <alignment horizontal="center" vertical="top"/>
    </xf>
    <xf numFmtId="0" fontId="12" fillId="3" borderId="0" xfId="1" applyFont="1" applyFill="1" applyAlignment="1">
      <alignment horizontal="right" vertical="top" wrapText="1"/>
    </xf>
    <xf numFmtId="0" fontId="14" fillId="3" borderId="0" xfId="1" applyFont="1" applyFill="1" applyAlignment="1">
      <alignment horizontal="center" vertical="top" wrapText="1"/>
    </xf>
    <xf numFmtId="0" fontId="14" fillId="3" borderId="0" xfId="1" applyFont="1" applyFill="1" applyAlignment="1">
      <alignment vertical="top"/>
    </xf>
    <xf numFmtId="0" fontId="16" fillId="3" borderId="0" xfId="1" applyFont="1" applyFill="1" applyAlignment="1">
      <alignment horizontal="right" vertical="top" wrapText="1"/>
    </xf>
    <xf numFmtId="0" fontId="17" fillId="3" borderId="0" xfId="1" applyFont="1" applyFill="1" applyAlignment="1">
      <alignment horizontal="center" vertical="top" wrapText="1"/>
    </xf>
    <xf numFmtId="49" fontId="14" fillId="3" borderId="0" xfId="1" applyNumberFormat="1" applyFont="1" applyFill="1" applyAlignment="1">
      <alignment horizontal="center" vertical="top" wrapText="1"/>
    </xf>
    <xf numFmtId="0" fontId="17" fillId="3" borderId="0" xfId="1" applyFont="1" applyFill="1" applyAlignment="1">
      <alignment horizontal="center" vertical="top"/>
    </xf>
    <xf numFmtId="0" fontId="20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center" vertical="top"/>
    </xf>
    <xf numFmtId="0" fontId="14" fillId="4" borderId="0" xfId="1" applyFont="1" applyFill="1" applyAlignment="1">
      <alignment vertical="top"/>
    </xf>
    <xf numFmtId="0" fontId="12" fillId="4" borderId="0" xfId="1" applyFont="1" applyFill="1" applyAlignment="1">
      <alignment horizontal="center" vertical="top"/>
    </xf>
    <xf numFmtId="2" fontId="21" fillId="0" borderId="0" xfId="0" applyNumberFormat="1" applyFont="1" applyAlignment="1">
      <alignment horizontal="left" vertical="center"/>
    </xf>
    <xf numFmtId="0" fontId="55" fillId="0" borderId="0" xfId="0" applyFont="1"/>
    <xf numFmtId="0" fontId="60" fillId="0" borderId="0" xfId="0" applyFont="1"/>
    <xf numFmtId="2" fontId="58" fillId="0" borderId="0" xfId="0" applyNumberFormat="1" applyFont="1" applyAlignment="1">
      <alignment horizontal="left" vertical="center"/>
    </xf>
    <xf numFmtId="2" fontId="61" fillId="0" borderId="0" xfId="0" applyNumberFormat="1" applyFont="1" applyAlignment="1">
      <alignment horizontal="left" vertical="center"/>
    </xf>
    <xf numFmtId="2" fontId="62" fillId="0" borderId="0" xfId="0" applyNumberFormat="1" applyFont="1" applyAlignment="1">
      <alignment horizontal="left" vertical="center"/>
    </xf>
    <xf numFmtId="164" fontId="63" fillId="0" borderId="0" xfId="0" applyNumberFormat="1" applyFont="1" applyAlignment="1">
      <alignment horizontal="left" vertical="center"/>
    </xf>
    <xf numFmtId="164" fontId="13" fillId="0" borderId="0" xfId="1" applyNumberFormat="1" applyFont="1" applyAlignment="1">
      <alignment vertical="center"/>
    </xf>
    <xf numFmtId="164" fontId="64" fillId="0" borderId="0" xfId="1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71" fillId="0" borderId="0" xfId="1" applyFont="1"/>
    <xf numFmtId="164" fontId="72" fillId="11" borderId="36" xfId="3" applyNumberFormat="1" applyFont="1" applyFill="1" applyBorder="1" applyAlignment="1">
      <alignment vertical="center"/>
    </xf>
    <xf numFmtId="164" fontId="51" fillId="7" borderId="40" xfId="3" applyNumberFormat="1" applyFont="1" applyFill="1" applyBorder="1" applyAlignment="1">
      <alignment vertical="center"/>
    </xf>
    <xf numFmtId="0" fontId="73" fillId="9" borderId="2" xfId="1" applyFont="1" applyFill="1" applyBorder="1" applyAlignment="1">
      <alignment horizontal="left" vertical="center"/>
    </xf>
    <xf numFmtId="0" fontId="73" fillId="9" borderId="3" xfId="1" applyFont="1" applyFill="1" applyBorder="1" applyAlignment="1">
      <alignment horizontal="left" vertical="center"/>
    </xf>
    <xf numFmtId="164" fontId="72" fillId="9" borderId="4" xfId="1" applyNumberFormat="1" applyFont="1" applyFill="1" applyBorder="1" applyAlignment="1">
      <alignment horizontal="right" vertical="center"/>
    </xf>
    <xf numFmtId="49" fontId="42" fillId="0" borderId="0" xfId="3" applyNumberFormat="1" applyFont="1" applyAlignment="1">
      <alignment vertical="center" wrapText="1"/>
    </xf>
    <xf numFmtId="164" fontId="56" fillId="0" borderId="0" xfId="3" applyNumberFormat="1" applyFont="1" applyAlignment="1">
      <alignment horizontal="right" vertical="center" wrapText="1"/>
    </xf>
    <xf numFmtId="164" fontId="74" fillId="0" borderId="0" xfId="3" applyNumberFormat="1" applyFont="1" applyAlignment="1">
      <alignment vertical="center"/>
    </xf>
    <xf numFmtId="164" fontId="39" fillId="0" borderId="0" xfId="3" applyNumberFormat="1" applyFont="1" applyAlignment="1">
      <alignment vertical="center" wrapText="1"/>
    </xf>
    <xf numFmtId="0" fontId="42" fillId="0" borderId="0" xfId="3" applyFont="1" applyAlignment="1">
      <alignment vertical="center"/>
    </xf>
    <xf numFmtId="164" fontId="56" fillId="0" borderId="0" xfId="3" applyNumberFormat="1" applyFont="1" applyAlignment="1">
      <alignment vertical="center"/>
    </xf>
    <xf numFmtId="164" fontId="74" fillId="0" borderId="0" xfId="3" applyNumberFormat="1" applyFont="1" applyAlignment="1">
      <alignment horizontal="right" vertical="center"/>
    </xf>
    <xf numFmtId="164" fontId="60" fillId="0" borderId="0" xfId="0" applyNumberFormat="1" applyFont="1" applyAlignment="1">
      <alignment vertical="center"/>
    </xf>
    <xf numFmtId="165" fontId="15" fillId="5" borderId="26" xfId="0" applyNumberFormat="1" applyFont="1" applyFill="1" applyBorder="1" applyAlignment="1">
      <alignment horizontal="right" vertical="center" wrapText="1"/>
    </xf>
    <xf numFmtId="2" fontId="65" fillId="2" borderId="17" xfId="0" applyNumberFormat="1" applyFont="1" applyFill="1" applyBorder="1" applyAlignment="1">
      <alignment horizontal="left" vertical="center" wrapText="1"/>
    </xf>
    <xf numFmtId="49" fontId="78" fillId="4" borderId="57" xfId="0" applyNumberFormat="1" applyFont="1" applyFill="1" applyBorder="1" applyAlignment="1">
      <alignment horizontal="left" vertical="center"/>
    </xf>
    <xf numFmtId="2" fontId="79" fillId="4" borderId="62" xfId="0" applyNumberFormat="1" applyFont="1" applyFill="1" applyBorder="1" applyAlignment="1">
      <alignment horizontal="left" vertical="center"/>
    </xf>
    <xf numFmtId="49" fontId="78" fillId="4" borderId="12" xfId="0" applyNumberFormat="1" applyFont="1" applyFill="1" applyBorder="1" applyAlignment="1">
      <alignment horizontal="left" vertical="center"/>
    </xf>
    <xf numFmtId="2" fontId="79" fillId="4" borderId="25" xfId="0" applyNumberFormat="1" applyFont="1" applyFill="1" applyBorder="1" applyAlignment="1">
      <alignment vertical="center"/>
    </xf>
    <xf numFmtId="2" fontId="79" fillId="4" borderId="69" xfId="0" applyNumberFormat="1" applyFont="1" applyFill="1" applyBorder="1" applyAlignment="1">
      <alignment vertical="center"/>
    </xf>
    <xf numFmtId="2" fontId="79" fillId="4" borderId="63" xfId="0" applyNumberFormat="1" applyFont="1" applyFill="1" applyBorder="1" applyAlignment="1">
      <alignment horizontal="left" vertical="center"/>
    </xf>
    <xf numFmtId="2" fontId="80" fillId="4" borderId="69" xfId="0" applyNumberFormat="1" applyFont="1" applyFill="1" applyBorder="1" applyAlignment="1">
      <alignment vertical="center"/>
    </xf>
    <xf numFmtId="2" fontId="80" fillId="4" borderId="63" xfId="0" applyNumberFormat="1" applyFont="1" applyFill="1" applyBorder="1" applyAlignment="1">
      <alignment horizontal="left" vertical="center"/>
    </xf>
    <xf numFmtId="49" fontId="78" fillId="4" borderId="55" xfId="0" applyNumberFormat="1" applyFont="1" applyFill="1" applyBorder="1" applyAlignment="1">
      <alignment horizontal="left" vertical="center"/>
    </xf>
    <xf numFmtId="2" fontId="79" fillId="4" borderId="74" xfId="0" applyNumberFormat="1" applyFont="1" applyFill="1" applyBorder="1" applyAlignment="1">
      <alignment vertical="center"/>
    </xf>
    <xf numFmtId="2" fontId="79" fillId="4" borderId="75" xfId="0" applyNumberFormat="1" applyFont="1" applyFill="1" applyBorder="1" applyAlignment="1">
      <alignment vertical="center"/>
    </xf>
    <xf numFmtId="2" fontId="79" fillId="4" borderId="64" xfId="0" applyNumberFormat="1" applyFont="1" applyFill="1" applyBorder="1" applyAlignment="1">
      <alignment horizontal="left" vertical="center"/>
    </xf>
    <xf numFmtId="164" fontId="81" fillId="10" borderId="60" xfId="0" applyNumberFormat="1" applyFont="1" applyFill="1" applyBorder="1" applyAlignment="1">
      <alignment vertical="center" wrapText="1"/>
    </xf>
    <xf numFmtId="2" fontId="69" fillId="0" borderId="0" xfId="0" applyNumberFormat="1" applyFont="1" applyAlignment="1">
      <alignment horizontal="left" vertical="center"/>
    </xf>
    <xf numFmtId="2" fontId="65" fillId="2" borderId="43" xfId="0" applyNumberFormat="1" applyFont="1" applyFill="1" applyBorder="1" applyAlignment="1">
      <alignment horizontal="left" vertical="center" wrapText="1"/>
    </xf>
    <xf numFmtId="164" fontId="72" fillId="6" borderId="58" xfId="3" applyNumberFormat="1" applyFont="1" applyFill="1" applyBorder="1" applyAlignment="1">
      <alignment vertical="center"/>
    </xf>
    <xf numFmtId="0" fontId="59" fillId="4" borderId="0" xfId="0" applyFont="1" applyFill="1" applyAlignment="1">
      <alignment vertical="center" wrapText="1"/>
    </xf>
    <xf numFmtId="164" fontId="72" fillId="4" borderId="0" xfId="0" applyNumberFormat="1" applyFont="1" applyFill="1" applyAlignment="1">
      <alignment horizontal="right" vertical="center" wrapText="1"/>
    </xf>
    <xf numFmtId="2" fontId="83" fillId="0" borderId="0" xfId="0" applyNumberFormat="1" applyFont="1" applyAlignment="1">
      <alignment vertical="center"/>
    </xf>
    <xf numFmtId="2" fontId="60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64" fillId="0" borderId="0" xfId="0" applyNumberFormat="1" applyFont="1" applyAlignment="1">
      <alignment vertical="center"/>
    </xf>
    <xf numFmtId="2" fontId="86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164" fontId="87" fillId="0" borderId="0" xfId="0" applyNumberFormat="1" applyFont="1" applyAlignment="1">
      <alignment vertical="center"/>
    </xf>
    <xf numFmtId="2" fontId="67" fillId="2" borderId="42" xfId="0" applyNumberFormat="1" applyFont="1" applyFill="1" applyBorder="1" applyAlignment="1">
      <alignment horizontal="left" vertical="center" wrapText="1"/>
    </xf>
    <xf numFmtId="164" fontId="88" fillId="2" borderId="41" xfId="0" applyNumberFormat="1" applyFont="1" applyFill="1" applyBorder="1" applyAlignment="1">
      <alignment horizontal="right" vertical="center" wrapText="1"/>
    </xf>
    <xf numFmtId="0" fontId="12" fillId="3" borderId="0" xfId="1" applyFont="1" applyFill="1" applyAlignment="1">
      <alignment horizontal="left" vertical="top"/>
    </xf>
    <xf numFmtId="0" fontId="16" fillId="3" borderId="0" xfId="1" applyFont="1" applyFill="1" applyAlignment="1">
      <alignment horizontal="left" vertical="top" wrapText="1"/>
    </xf>
    <xf numFmtId="0" fontId="16" fillId="3" borderId="0" xfId="1" applyFont="1" applyFill="1" applyAlignment="1">
      <alignment horizontal="left" vertical="top"/>
    </xf>
    <xf numFmtId="0" fontId="21" fillId="0" borderId="0" xfId="0" applyFont="1" applyAlignment="1">
      <alignment vertical="justify"/>
    </xf>
    <xf numFmtId="2" fontId="21" fillId="0" borderId="0" xfId="0" applyNumberFormat="1" applyFont="1" applyAlignment="1">
      <alignment vertical="justify"/>
    </xf>
    <xf numFmtId="0" fontId="90" fillId="0" borderId="0" xfId="1" applyFont="1"/>
    <xf numFmtId="0" fontId="70" fillId="0" borderId="0" xfId="3" applyFont="1" applyAlignment="1">
      <alignment horizontal="left" vertical="center" wrapText="1"/>
    </xf>
    <xf numFmtId="164" fontId="72" fillId="11" borderId="33" xfId="3" applyNumberFormat="1" applyFont="1" applyFill="1" applyBorder="1" applyAlignment="1">
      <alignment vertical="center"/>
    </xf>
    <xf numFmtId="165" fontId="93" fillId="0" borderId="0" xfId="0" applyNumberFormat="1" applyFont="1" applyAlignment="1">
      <alignment vertical="center"/>
    </xf>
    <xf numFmtId="165" fontId="93" fillId="5" borderId="0" xfId="0" applyNumberFormat="1" applyFont="1" applyFill="1" applyAlignment="1">
      <alignment vertical="center"/>
    </xf>
    <xf numFmtId="3" fontId="39" fillId="6" borderId="21" xfId="0" applyNumberFormat="1" applyFont="1" applyFill="1" applyBorder="1" applyAlignment="1">
      <alignment horizontal="right" vertical="center" wrapText="1"/>
    </xf>
    <xf numFmtId="165" fontId="42" fillId="5" borderId="23" xfId="0" applyNumberFormat="1" applyFont="1" applyFill="1" applyBorder="1" applyAlignment="1">
      <alignment horizontal="right" vertical="center" wrapText="1"/>
    </xf>
    <xf numFmtId="165" fontId="42" fillId="5" borderId="24" xfId="0" applyNumberFormat="1" applyFont="1" applyFill="1" applyBorder="1" applyAlignment="1">
      <alignment horizontal="right" vertical="center" wrapText="1"/>
    </xf>
    <xf numFmtId="165" fontId="36" fillId="6" borderId="21" xfId="0" applyNumberFormat="1" applyFont="1" applyFill="1" applyBorder="1" applyAlignment="1">
      <alignment horizontal="right" vertical="center" wrapText="1"/>
    </xf>
    <xf numFmtId="0" fontId="43" fillId="0" borderId="20" xfId="0" applyFont="1" applyBorder="1" applyAlignment="1">
      <alignment horizontal="right" vertical="center"/>
    </xf>
    <xf numFmtId="166" fontId="42" fillId="0" borderId="0" xfId="0" applyNumberFormat="1" applyFont="1" applyAlignment="1">
      <alignment horizontal="right" vertical="center"/>
    </xf>
    <xf numFmtId="165" fontId="42" fillId="5" borderId="28" xfId="0" applyNumberFormat="1" applyFont="1" applyFill="1" applyBorder="1" applyAlignment="1">
      <alignment horizontal="right" vertical="center" wrapText="1"/>
    </xf>
    <xf numFmtId="165" fontId="42" fillId="5" borderId="29" xfId="0" applyNumberFormat="1" applyFont="1" applyFill="1" applyBorder="1" applyAlignment="1">
      <alignment horizontal="right" vertical="center" wrapText="1"/>
    </xf>
    <xf numFmtId="165" fontId="36" fillId="6" borderId="21" xfId="0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top"/>
    </xf>
    <xf numFmtId="0" fontId="12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horizontal="justify" vertical="top" wrapText="1"/>
    </xf>
    <xf numFmtId="165" fontId="25" fillId="5" borderId="0" xfId="0" applyNumberFormat="1" applyFont="1" applyFill="1" applyAlignment="1">
      <alignment vertical="center"/>
    </xf>
    <xf numFmtId="2" fontId="65" fillId="2" borderId="51" xfId="0" applyNumberFormat="1" applyFont="1" applyFill="1" applyBorder="1" applyAlignment="1">
      <alignment horizontal="left" vertical="top" wrapText="1"/>
    </xf>
    <xf numFmtId="2" fontId="66" fillId="2" borderId="52" xfId="0" applyNumberFormat="1" applyFont="1" applyFill="1" applyBorder="1" applyAlignment="1">
      <alignment horizontal="left" vertical="top" wrapText="1"/>
    </xf>
    <xf numFmtId="2" fontId="67" fillId="2" borderId="52" xfId="0" applyNumberFormat="1" applyFont="1" applyFill="1" applyBorder="1" applyAlignment="1">
      <alignment horizontal="left" vertical="top" wrapText="1"/>
    </xf>
    <xf numFmtId="164" fontId="67" fillId="2" borderId="52" xfId="0" applyNumberFormat="1" applyFont="1" applyFill="1" applyBorder="1" applyAlignment="1">
      <alignment horizontal="right" vertical="top" wrapText="1"/>
    </xf>
    <xf numFmtId="164" fontId="68" fillId="2" borderId="10" xfId="0" applyNumberFormat="1" applyFont="1" applyFill="1" applyBorder="1" applyAlignment="1">
      <alignment horizontal="right" vertical="top" wrapText="1"/>
    </xf>
    <xf numFmtId="0" fontId="74" fillId="0" borderId="44" xfId="0" applyFont="1" applyBorder="1" applyAlignment="1">
      <alignment horizontal="left" vertical="center" wrapText="1"/>
    </xf>
    <xf numFmtId="0" fontId="51" fillId="0" borderId="45" xfId="0" applyFont="1" applyBorder="1" applyAlignment="1">
      <alignment horizontal="left" vertical="center" wrapText="1"/>
    </xf>
    <xf numFmtId="0" fontId="74" fillId="0" borderId="45" xfId="0" applyFont="1" applyBorder="1" applyAlignment="1">
      <alignment horizontal="left" vertical="center" wrapText="1"/>
    </xf>
    <xf numFmtId="164" fontId="74" fillId="0" borderId="45" xfId="0" applyNumberFormat="1" applyFont="1" applyBorder="1" applyAlignment="1">
      <alignment horizontal="right" vertical="center"/>
    </xf>
    <xf numFmtId="164" fontId="69" fillId="0" borderId="6" xfId="0" applyNumberFormat="1" applyFont="1" applyBorder="1" applyAlignment="1">
      <alignment vertical="center"/>
    </xf>
    <xf numFmtId="0" fontId="74" fillId="0" borderId="49" xfId="0" applyFont="1" applyBorder="1" applyAlignment="1">
      <alignment horizontal="left" vertical="center" wrapText="1"/>
    </xf>
    <xf numFmtId="0" fontId="51" fillId="0" borderId="50" xfId="0" applyFont="1" applyBorder="1" applyAlignment="1">
      <alignment horizontal="left" vertical="center" wrapText="1"/>
    </xf>
    <xf numFmtId="0" fontId="74" fillId="0" borderId="50" xfId="0" applyFont="1" applyBorder="1" applyAlignment="1">
      <alignment horizontal="left" vertical="center" wrapText="1"/>
    </xf>
    <xf numFmtId="164" fontId="74" fillId="0" borderId="50" xfId="0" applyNumberFormat="1" applyFont="1" applyBorder="1" applyAlignment="1">
      <alignment horizontal="right" vertical="center"/>
    </xf>
    <xf numFmtId="164" fontId="69" fillId="0" borderId="7" xfId="0" applyNumberFormat="1" applyFont="1" applyBorder="1" applyAlignment="1">
      <alignment vertical="center"/>
    </xf>
    <xf numFmtId="0" fontId="74" fillId="0" borderId="46" xfId="0" applyFont="1" applyBorder="1" applyAlignment="1">
      <alignment horizontal="left" vertical="center" wrapText="1"/>
    </xf>
    <xf numFmtId="0" fontId="51" fillId="0" borderId="47" xfId="0" applyFont="1" applyBorder="1" applyAlignment="1">
      <alignment horizontal="left" vertical="center" wrapText="1"/>
    </xf>
    <xf numFmtId="0" fontId="74" fillId="0" borderId="47" xfId="0" applyFont="1" applyBorder="1" applyAlignment="1">
      <alignment horizontal="left" vertical="center" wrapText="1"/>
    </xf>
    <xf numFmtId="164" fontId="74" fillId="0" borderId="47" xfId="0" applyNumberFormat="1" applyFont="1" applyBorder="1" applyAlignment="1">
      <alignment horizontal="right" vertical="center"/>
    </xf>
    <xf numFmtId="164" fontId="69" fillId="0" borderId="48" xfId="0" applyNumberFormat="1" applyFont="1" applyBorder="1" applyAlignment="1">
      <alignment vertical="center"/>
    </xf>
    <xf numFmtId="0" fontId="51" fillId="12" borderId="51" xfId="0" applyFont="1" applyFill="1" applyBorder="1" applyAlignment="1">
      <alignment horizontal="left" vertical="center" wrapText="1"/>
    </xf>
    <xf numFmtId="164" fontId="51" fillId="12" borderId="52" xfId="0" applyNumberFormat="1" applyFont="1" applyFill="1" applyBorder="1" applyAlignment="1">
      <alignment horizontal="right" vertical="center"/>
    </xf>
    <xf numFmtId="164" fontId="51" fillId="12" borderId="10" xfId="0" applyNumberFormat="1" applyFont="1" applyFill="1" applyBorder="1" applyAlignment="1">
      <alignment horizontal="right" vertical="center"/>
    </xf>
    <xf numFmtId="0" fontId="74" fillId="0" borderId="53" xfId="0" applyFont="1" applyBorder="1" applyAlignment="1">
      <alignment horizontal="left" vertical="center" wrapText="1"/>
    </xf>
    <xf numFmtId="0" fontId="51" fillId="0" borderId="54" xfId="0" applyFont="1" applyBorder="1" applyAlignment="1">
      <alignment horizontal="left" vertical="center" wrapText="1"/>
    </xf>
    <xf numFmtId="0" fontId="74" fillId="0" borderId="54" xfId="0" applyFont="1" applyBorder="1" applyAlignment="1">
      <alignment horizontal="left" vertical="center" wrapText="1"/>
    </xf>
    <xf numFmtId="164" fontId="74" fillId="0" borderId="54" xfId="0" applyNumberFormat="1" applyFont="1" applyBorder="1" applyAlignment="1">
      <alignment horizontal="right" vertical="center"/>
    </xf>
    <xf numFmtId="164" fontId="69" fillId="0" borderId="8" xfId="0" applyNumberFormat="1" applyFont="1" applyBorder="1" applyAlignment="1">
      <alignment vertical="center"/>
    </xf>
    <xf numFmtId="0" fontId="96" fillId="0" borderId="0" xfId="0" applyFont="1" applyAlignment="1">
      <alignment vertical="center"/>
    </xf>
    <xf numFmtId="0" fontId="11" fillId="3" borderId="0" xfId="1" applyFont="1" applyFill="1" applyAlignment="1">
      <alignment horizontal="center" vertical="top"/>
    </xf>
    <xf numFmtId="0" fontId="97" fillId="3" borderId="0" xfId="1" applyFont="1" applyFill="1" applyAlignment="1">
      <alignment horizontal="center" vertical="top"/>
    </xf>
    <xf numFmtId="0" fontId="97" fillId="3" borderId="0" xfId="1" applyFont="1" applyFill="1" applyAlignment="1">
      <alignment vertical="top"/>
    </xf>
    <xf numFmtId="0" fontId="51" fillId="12" borderId="88" xfId="0" applyFont="1" applyFill="1" applyBorder="1" applyAlignment="1">
      <alignment horizontal="left" vertical="center" wrapText="1"/>
    </xf>
    <xf numFmtId="164" fontId="51" fillId="12" borderId="89" xfId="0" applyNumberFormat="1" applyFont="1" applyFill="1" applyBorder="1" applyAlignment="1">
      <alignment horizontal="right" vertical="center"/>
    </xf>
    <xf numFmtId="164" fontId="51" fillId="12" borderId="90" xfId="0" applyNumberFormat="1" applyFont="1" applyFill="1" applyBorder="1" applyAlignment="1">
      <alignment horizontal="right" vertical="center"/>
    </xf>
    <xf numFmtId="164" fontId="51" fillId="10" borderId="92" xfId="0" applyNumberFormat="1" applyFont="1" applyFill="1" applyBorder="1" applyAlignment="1">
      <alignment horizontal="right" vertical="center"/>
    </xf>
    <xf numFmtId="164" fontId="51" fillId="10" borderId="93" xfId="0" applyNumberFormat="1" applyFont="1" applyFill="1" applyBorder="1" applyAlignment="1">
      <alignment horizontal="right" vertical="center"/>
    </xf>
    <xf numFmtId="49" fontId="74" fillId="11" borderId="30" xfId="3" applyNumberFormat="1" applyFont="1" applyFill="1" applyBorder="1" applyAlignment="1">
      <alignment horizontal="left" vertical="center" wrapText="1"/>
    </xf>
    <xf numFmtId="49" fontId="51" fillId="11" borderId="31" xfId="3" applyNumberFormat="1" applyFont="1" applyFill="1" applyBorder="1" applyAlignment="1">
      <alignment vertical="center" wrapText="1"/>
    </xf>
    <xf numFmtId="49" fontId="74" fillId="11" borderId="32" xfId="3" applyNumberFormat="1" applyFont="1" applyFill="1" applyBorder="1" applyAlignment="1">
      <alignment vertical="center" wrapText="1"/>
    </xf>
    <xf numFmtId="164" fontId="20" fillId="11" borderId="31" xfId="3" applyNumberFormat="1" applyFont="1" applyFill="1" applyBorder="1" applyAlignment="1">
      <alignment vertical="center" wrapText="1"/>
    </xf>
    <xf numFmtId="49" fontId="74" fillId="11" borderId="34" xfId="3" applyNumberFormat="1" applyFont="1" applyFill="1" applyBorder="1" applyAlignment="1">
      <alignment horizontal="left" vertical="center" wrapText="1"/>
    </xf>
    <xf numFmtId="49" fontId="51" fillId="11" borderId="15" xfId="3" applyNumberFormat="1" applyFont="1" applyFill="1" applyBorder="1" applyAlignment="1">
      <alignment vertical="center" wrapText="1"/>
    </xf>
    <xf numFmtId="49" fontId="74" fillId="11" borderId="35" xfId="3" applyNumberFormat="1" applyFont="1" applyFill="1" applyBorder="1" applyAlignment="1">
      <alignment vertical="center" wrapText="1"/>
    </xf>
    <xf numFmtId="164" fontId="74" fillId="11" borderId="15" xfId="3" applyNumberFormat="1" applyFont="1" applyFill="1" applyBorder="1" applyAlignment="1">
      <alignment vertical="center" wrapText="1"/>
    </xf>
    <xf numFmtId="164" fontId="20" fillId="11" borderId="15" xfId="3" applyNumberFormat="1" applyFont="1" applyFill="1" applyBorder="1" applyAlignment="1">
      <alignment vertical="center" wrapText="1"/>
    </xf>
    <xf numFmtId="49" fontId="74" fillId="7" borderId="37" xfId="3" applyNumberFormat="1" applyFont="1" applyFill="1" applyBorder="1" applyAlignment="1">
      <alignment horizontal="left" vertical="center" wrapText="1"/>
    </xf>
    <xf numFmtId="49" fontId="51" fillId="7" borderId="38" xfId="3" applyNumberFormat="1" applyFont="1" applyFill="1" applyBorder="1" applyAlignment="1">
      <alignment vertical="center" wrapText="1"/>
    </xf>
    <xf numFmtId="164" fontId="74" fillId="7" borderId="38" xfId="3" applyNumberFormat="1" applyFont="1" applyFill="1" applyBorder="1" applyAlignment="1">
      <alignment vertical="center" wrapText="1"/>
    </xf>
    <xf numFmtId="164" fontId="74" fillId="7" borderId="38" xfId="3" applyNumberFormat="1" applyFont="1" applyFill="1" applyBorder="1" applyAlignment="1">
      <alignment horizontal="right" vertical="center" wrapText="1"/>
    </xf>
    <xf numFmtId="49" fontId="43" fillId="7" borderId="39" xfId="3" applyNumberFormat="1" applyFont="1" applyFill="1" applyBorder="1" applyAlignment="1">
      <alignment vertical="center" wrapText="1"/>
    </xf>
    <xf numFmtId="0" fontId="71" fillId="0" borderId="0" xfId="1" applyFont="1" applyAlignment="1">
      <alignment vertical="center"/>
    </xf>
    <xf numFmtId="164" fontId="72" fillId="9" borderId="3" xfId="1" applyNumberFormat="1" applyFont="1" applyFill="1" applyBorder="1" applyAlignment="1">
      <alignment horizontal="right" vertical="center"/>
    </xf>
    <xf numFmtId="2" fontId="65" fillId="2" borderId="17" xfId="0" applyNumberFormat="1" applyFont="1" applyFill="1" applyBorder="1" applyAlignment="1">
      <alignment horizontal="left" vertical="top" wrapText="1"/>
    </xf>
    <xf numFmtId="2" fontId="67" fillId="2" borderId="65" xfId="0" applyNumberFormat="1" applyFont="1" applyFill="1" applyBorder="1" applyAlignment="1">
      <alignment horizontal="center" vertical="top" wrapText="1"/>
    </xf>
    <xf numFmtId="164" fontId="77" fillId="2" borderId="18" xfId="0" applyNumberFormat="1" applyFont="1" applyFill="1" applyBorder="1" applyAlignment="1">
      <alignment horizontal="right" vertical="top" wrapText="1"/>
    </xf>
    <xf numFmtId="164" fontId="72" fillId="2" borderId="19" xfId="0" applyNumberFormat="1" applyFont="1" applyFill="1" applyBorder="1" applyAlignment="1">
      <alignment horizontal="right" vertical="top" wrapText="1"/>
    </xf>
    <xf numFmtId="164" fontId="74" fillId="6" borderId="31" xfId="3" applyNumberFormat="1" applyFont="1" applyFill="1" applyBorder="1" applyAlignment="1">
      <alignment vertical="center" wrapText="1"/>
    </xf>
    <xf numFmtId="164" fontId="81" fillId="10" borderId="52" xfId="0" applyNumberFormat="1" applyFont="1" applyFill="1" applyBorder="1" applyAlignment="1">
      <alignment vertical="center" wrapText="1"/>
    </xf>
    <xf numFmtId="49" fontId="74" fillId="6" borderId="57" xfId="3" applyNumberFormat="1" applyFont="1" applyFill="1" applyBorder="1" applyAlignment="1">
      <alignment horizontal="left" vertical="center" wrapText="1"/>
    </xf>
    <xf numFmtId="49" fontId="51" fillId="6" borderId="20" xfId="3" applyNumberFormat="1" applyFont="1" applyFill="1" applyBorder="1" applyAlignment="1">
      <alignment horizontal="left" vertical="center" wrapText="1"/>
    </xf>
    <xf numFmtId="164" fontId="99" fillId="4" borderId="0" xfId="0" applyNumberFormat="1" applyFont="1" applyFill="1" applyAlignment="1">
      <alignment vertical="center" wrapText="1"/>
    </xf>
    <xf numFmtId="2" fontId="65" fillId="2" borderId="17" xfId="0" applyNumberFormat="1" applyFont="1" applyFill="1" applyBorder="1" applyAlignment="1">
      <alignment vertical="top" wrapText="1"/>
    </xf>
    <xf numFmtId="2" fontId="65" fillId="2" borderId="43" xfId="0" applyNumberFormat="1" applyFont="1" applyFill="1" applyBorder="1" applyAlignment="1">
      <alignment vertical="top" wrapText="1"/>
    </xf>
    <xf numFmtId="2" fontId="67" fillId="2" borderId="42" xfId="0" applyNumberFormat="1" applyFont="1" applyFill="1" applyBorder="1" applyAlignment="1">
      <alignment vertical="top" wrapText="1"/>
    </xf>
    <xf numFmtId="2" fontId="67" fillId="2" borderId="65" xfId="0" applyNumberFormat="1" applyFont="1" applyFill="1" applyBorder="1" applyAlignment="1">
      <alignment vertical="top" wrapText="1"/>
    </xf>
    <xf numFmtId="164" fontId="20" fillId="4" borderId="31" xfId="0" applyNumberFormat="1" applyFont="1" applyFill="1" applyBorder="1" applyAlignment="1">
      <alignment horizontal="right" vertical="center"/>
    </xf>
    <xf numFmtId="164" fontId="20" fillId="4" borderId="13" xfId="0" applyNumberFormat="1" applyFont="1" applyFill="1" applyBorder="1" applyAlignment="1">
      <alignment horizontal="right" vertical="center"/>
    </xf>
    <xf numFmtId="164" fontId="20" fillId="4" borderId="15" xfId="0" applyNumberFormat="1" applyFont="1" applyFill="1" applyBorder="1" applyAlignment="1">
      <alignment horizontal="right" vertical="center"/>
    </xf>
    <xf numFmtId="165" fontId="25" fillId="5" borderId="0" xfId="0" applyNumberFormat="1" applyFont="1" applyFill="1"/>
    <xf numFmtId="165" fontId="25" fillId="5" borderId="20" xfId="0" applyNumberFormat="1" applyFont="1" applyFill="1" applyBorder="1" applyAlignment="1">
      <alignment vertical="center"/>
    </xf>
    <xf numFmtId="0" fontId="20" fillId="0" borderId="46" xfId="0" applyFont="1" applyBorder="1" applyAlignment="1">
      <alignment horizontal="left" vertical="center" wrapText="1"/>
    </xf>
    <xf numFmtId="0" fontId="72" fillId="0" borderId="47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164" fontId="20" fillId="0" borderId="47" xfId="0" applyNumberFormat="1" applyFont="1" applyBorder="1" applyAlignment="1">
      <alignment horizontal="right" vertical="center"/>
    </xf>
    <xf numFmtId="164" fontId="20" fillId="0" borderId="48" xfId="0" applyNumberFormat="1" applyFont="1" applyBorder="1" applyAlignment="1">
      <alignment vertical="center"/>
    </xf>
    <xf numFmtId="49" fontId="6" fillId="3" borderId="0" xfId="1" applyNumberFormat="1" applyFont="1" applyFill="1" applyAlignment="1">
      <alignment vertical="top" wrapText="1"/>
    </xf>
    <xf numFmtId="0" fontId="5" fillId="3" borderId="0" xfId="1" applyFont="1" applyFill="1" applyAlignment="1">
      <alignment horizontal="right" vertical="top" wrapText="1"/>
    </xf>
    <xf numFmtId="0" fontId="6" fillId="3" borderId="0" xfId="1" applyFont="1" applyFill="1" applyAlignment="1">
      <alignment horizontal="center" vertical="top" wrapText="1"/>
    </xf>
    <xf numFmtId="0" fontId="100" fillId="3" borderId="0" xfId="1" applyFont="1" applyFill="1" applyAlignment="1">
      <alignment horizontal="right" vertical="top" wrapText="1"/>
    </xf>
    <xf numFmtId="0" fontId="102" fillId="3" borderId="0" xfId="1" applyFont="1" applyFill="1" applyAlignment="1">
      <alignment horizontal="center" vertical="top" wrapText="1"/>
    </xf>
    <xf numFmtId="0" fontId="5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0" fontId="106" fillId="3" borderId="0" xfId="1" applyFont="1" applyFill="1" applyAlignment="1">
      <alignment horizontal="justify" vertical="top" wrapText="1"/>
    </xf>
    <xf numFmtId="0" fontId="102" fillId="3" borderId="0" xfId="1" applyFont="1" applyFill="1" applyAlignment="1">
      <alignment horizontal="center" vertical="top"/>
    </xf>
    <xf numFmtId="0" fontId="102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left" vertical="top"/>
    </xf>
    <xf numFmtId="0" fontId="12" fillId="3" borderId="0" xfId="1" applyFont="1" applyFill="1" applyAlignment="1">
      <alignment vertical="justify" wrapText="1"/>
    </xf>
    <xf numFmtId="164" fontId="20" fillId="4" borderId="6" xfId="0" applyNumberFormat="1" applyFont="1" applyFill="1" applyBorder="1" applyAlignment="1">
      <alignment vertical="center"/>
    </xf>
    <xf numFmtId="164" fontId="20" fillId="4" borderId="48" xfId="0" applyNumberFormat="1" applyFont="1" applyFill="1" applyBorder="1" applyAlignment="1">
      <alignment vertical="center"/>
    </xf>
    <xf numFmtId="164" fontId="20" fillId="4" borderId="7" xfId="0" applyNumberFormat="1" applyFont="1" applyFill="1" applyBorder="1" applyAlignment="1">
      <alignment vertical="center"/>
    </xf>
    <xf numFmtId="0" fontId="5" fillId="3" borderId="0" xfId="1" applyFont="1" applyFill="1" applyAlignment="1">
      <alignment horizontal="right" vertical="top"/>
    </xf>
    <xf numFmtId="0" fontId="9" fillId="3" borderId="0" xfId="1" applyFont="1" applyFill="1" applyAlignment="1">
      <alignment horizontal="justify" vertical="top" wrapText="1"/>
    </xf>
    <xf numFmtId="0" fontId="107" fillId="4" borderId="81" xfId="0" applyFont="1" applyFill="1" applyBorder="1" applyAlignment="1">
      <alignment horizontal="left" vertical="center" wrapText="1"/>
    </xf>
    <xf numFmtId="0" fontId="109" fillId="4" borderId="45" xfId="0" applyFont="1" applyFill="1" applyBorder="1" applyAlignment="1">
      <alignment horizontal="left" vertical="center" wrapText="1"/>
    </xf>
    <xf numFmtId="0" fontId="44" fillId="4" borderId="45" xfId="0" applyFont="1" applyFill="1" applyBorder="1" applyAlignment="1">
      <alignment vertical="center" wrapText="1"/>
    </xf>
    <xf numFmtId="164" fontId="20" fillId="4" borderId="72" xfId="0" applyNumberFormat="1" applyFont="1" applyFill="1" applyBorder="1" applyAlignment="1">
      <alignment vertical="center"/>
    </xf>
    <xf numFmtId="164" fontId="72" fillId="13" borderId="79" xfId="0" applyNumberFormat="1" applyFont="1" applyFill="1" applyBorder="1" applyAlignment="1">
      <alignment vertical="center"/>
    </xf>
    <xf numFmtId="164" fontId="69" fillId="4" borderId="8" xfId="0" applyNumberFormat="1" applyFont="1" applyFill="1" applyBorder="1" applyAlignment="1">
      <alignment vertical="center"/>
    </xf>
    <xf numFmtId="164" fontId="69" fillId="4" borderId="6" xfId="0" applyNumberFormat="1" applyFont="1" applyFill="1" applyBorder="1" applyAlignment="1">
      <alignment vertical="center"/>
    </xf>
    <xf numFmtId="0" fontId="107" fillId="4" borderId="80" xfId="0" applyFont="1" applyFill="1" applyBorder="1" applyAlignment="1">
      <alignment horizontal="left" vertical="center" wrapText="1"/>
    </xf>
    <xf numFmtId="0" fontId="109" fillId="4" borderId="50" xfId="0" applyFont="1" applyFill="1" applyBorder="1" applyAlignment="1">
      <alignment horizontal="left" vertical="center" wrapText="1"/>
    </xf>
    <xf numFmtId="0" fontId="44" fillId="4" borderId="50" xfId="0" applyFont="1" applyFill="1" applyBorder="1" applyAlignment="1">
      <alignment vertical="center" wrapText="1"/>
    </xf>
    <xf numFmtId="164" fontId="20" fillId="4" borderId="78" xfId="0" applyNumberFormat="1" applyFont="1" applyFill="1" applyBorder="1" applyAlignment="1">
      <alignment vertical="center"/>
    </xf>
    <xf numFmtId="0" fontId="107" fillId="4" borderId="82" xfId="0" applyFont="1" applyFill="1" applyBorder="1" applyAlignment="1">
      <alignment horizontal="left" vertical="center" wrapText="1"/>
    </xf>
    <xf numFmtId="0" fontId="109" fillId="4" borderId="83" xfId="0" applyFont="1" applyFill="1" applyBorder="1" applyAlignment="1">
      <alignment horizontal="left" vertical="center" wrapText="1"/>
    </xf>
    <xf numFmtId="0" fontId="44" fillId="4" borderId="83" xfId="0" applyFont="1" applyFill="1" applyBorder="1" applyAlignment="1">
      <alignment vertical="center" wrapText="1"/>
    </xf>
    <xf numFmtId="164" fontId="20" fillId="4" borderId="86" xfId="0" applyNumberFormat="1" applyFont="1" applyFill="1" applyBorder="1" applyAlignment="1">
      <alignment vertical="center"/>
    </xf>
    <xf numFmtId="164" fontId="72" fillId="4" borderId="58" xfId="0" applyNumberFormat="1" applyFont="1" applyFill="1" applyBorder="1" applyAlignment="1">
      <alignment horizontal="right" vertical="center"/>
    </xf>
    <xf numFmtId="164" fontId="72" fillId="4" borderId="14" xfId="0" applyNumberFormat="1" applyFont="1" applyFill="1" applyBorder="1" applyAlignment="1">
      <alignment horizontal="right" vertical="center"/>
    </xf>
    <xf numFmtId="164" fontId="72" fillId="4" borderId="56" xfId="0" applyNumberFormat="1" applyFont="1" applyFill="1" applyBorder="1" applyAlignment="1">
      <alignment horizontal="right" vertical="center"/>
    </xf>
    <xf numFmtId="164" fontId="81" fillId="4" borderId="0" xfId="0" applyNumberFormat="1" applyFont="1" applyFill="1" applyAlignment="1">
      <alignment vertical="center" wrapText="1"/>
    </xf>
    <xf numFmtId="2" fontId="96" fillId="0" borderId="0" xfId="0" applyNumberFormat="1" applyFont="1" applyAlignment="1">
      <alignment vertical="center"/>
    </xf>
    <xf numFmtId="0" fontId="111" fillId="3" borderId="0" xfId="1" applyFont="1" applyFill="1" applyAlignment="1">
      <alignment vertical="top"/>
    </xf>
    <xf numFmtId="0" fontId="100" fillId="3" borderId="0" xfId="1" applyFont="1" applyFill="1" applyAlignment="1">
      <alignment horizontal="center" vertical="top"/>
    </xf>
    <xf numFmtId="0" fontId="100" fillId="3" borderId="0" xfId="1" applyFont="1" applyFill="1" applyAlignment="1">
      <alignment horizontal="justify" vertical="top" wrapText="1"/>
    </xf>
    <xf numFmtId="0" fontId="100" fillId="3" borderId="0" xfId="1" applyFont="1" applyFill="1" applyAlignment="1">
      <alignment vertical="top"/>
    </xf>
    <xf numFmtId="165" fontId="51" fillId="5" borderId="22" xfId="0" applyNumberFormat="1" applyFont="1" applyFill="1" applyBorder="1" applyAlignment="1">
      <alignment horizontal="center" vertical="center" wrapText="1"/>
    </xf>
    <xf numFmtId="165" fontId="51" fillId="5" borderId="0" xfId="0" applyNumberFormat="1" applyFont="1" applyFill="1" applyAlignment="1">
      <alignment horizontal="center" vertical="center" wrapText="1"/>
    </xf>
    <xf numFmtId="165" fontId="52" fillId="5" borderId="22" xfId="0" applyNumberFormat="1" applyFont="1" applyFill="1" applyBorder="1" applyAlignment="1">
      <alignment horizontal="center" vertical="center" wrapText="1"/>
    </xf>
    <xf numFmtId="165" fontId="52" fillId="5" borderId="0" xfId="0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 wrapText="1"/>
    </xf>
    <xf numFmtId="0" fontId="41" fillId="5" borderId="28" xfId="0" applyFont="1" applyFill="1" applyBorder="1" applyAlignment="1">
      <alignment horizontal="left" vertical="center"/>
    </xf>
    <xf numFmtId="0" fontId="41" fillId="5" borderId="29" xfId="0" applyFont="1" applyFill="1" applyBorder="1" applyAlignment="1">
      <alignment horizontal="left" vertical="center"/>
    </xf>
    <xf numFmtId="0" fontId="33" fillId="0" borderId="0" xfId="0" applyFont="1" applyAlignment="1">
      <alignment horizontal="justify"/>
    </xf>
    <xf numFmtId="0" fontId="33" fillId="5" borderId="20" xfId="0" applyFont="1" applyFill="1" applyBorder="1" applyAlignment="1">
      <alignment horizontal="justify" vertical="center"/>
    </xf>
    <xf numFmtId="0" fontId="36" fillId="6" borderId="21" xfId="0" applyFont="1" applyFill="1" applyBorder="1" applyAlignment="1">
      <alignment horizontal="left" vertical="center" wrapText="1"/>
    </xf>
    <xf numFmtId="0" fontId="41" fillId="5" borderId="23" xfId="0" applyFont="1" applyFill="1" applyBorder="1" applyAlignment="1">
      <alignment horizontal="left" vertical="center" wrapText="1"/>
    </xf>
    <xf numFmtId="0" fontId="41" fillId="5" borderId="2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justify" vertical="center"/>
    </xf>
    <xf numFmtId="0" fontId="33" fillId="0" borderId="20" xfId="0" applyFont="1" applyBorder="1" applyAlignment="1">
      <alignment horizontal="justify" vertical="center"/>
    </xf>
    <xf numFmtId="0" fontId="57" fillId="0" borderId="0" xfId="0" applyFont="1" applyAlignment="1">
      <alignment vertical="center" wrapText="1"/>
    </xf>
    <xf numFmtId="0" fontId="51" fillId="12" borderId="52" xfId="0" applyFont="1" applyFill="1" applyBorder="1" applyAlignment="1">
      <alignment horizontal="left" vertical="center" wrapText="1"/>
    </xf>
    <xf numFmtId="0" fontId="70" fillId="0" borderId="0" xfId="3" applyFont="1" applyAlignment="1">
      <alignment horizontal="left" vertical="center" wrapText="1"/>
    </xf>
    <xf numFmtId="164" fontId="70" fillId="8" borderId="94" xfId="3" applyNumberFormat="1" applyFont="1" applyFill="1" applyBorder="1" applyAlignment="1">
      <alignment horizontal="right" vertical="center" wrapText="1"/>
    </xf>
    <xf numFmtId="164" fontId="70" fillId="8" borderId="95" xfId="3" applyNumberFormat="1" applyFont="1" applyFill="1" applyBorder="1" applyAlignment="1">
      <alignment horizontal="right" vertical="center" wrapText="1"/>
    </xf>
    <xf numFmtId="0" fontId="51" fillId="12" borderId="89" xfId="0" applyFont="1" applyFill="1" applyBorder="1" applyAlignment="1">
      <alignment horizontal="left" vertical="center" wrapText="1"/>
    </xf>
    <xf numFmtId="0" fontId="95" fillId="10" borderId="91" xfId="0" applyFont="1" applyFill="1" applyBorder="1" applyAlignment="1">
      <alignment horizontal="left" vertical="center" wrapText="1"/>
    </xf>
    <xf numFmtId="0" fontId="95" fillId="10" borderId="92" xfId="0" applyFont="1" applyFill="1" applyBorder="1" applyAlignment="1">
      <alignment horizontal="left" vertical="center" wrapText="1"/>
    </xf>
    <xf numFmtId="0" fontId="74" fillId="0" borderId="0" xfId="3" applyFont="1" applyAlignment="1">
      <alignment horizontal="left" vertical="center"/>
    </xf>
    <xf numFmtId="0" fontId="5" fillId="3" borderId="0" xfId="1" applyFont="1" applyFill="1" applyAlignment="1">
      <alignment horizontal="justify" vertical="top" wrapText="1"/>
    </xf>
    <xf numFmtId="0" fontId="103" fillId="3" borderId="0" xfId="1" applyFont="1" applyFill="1" applyAlignment="1">
      <alignment horizontal="justify" vertical="justify" wrapText="1"/>
    </xf>
    <xf numFmtId="0" fontId="6" fillId="3" borderId="0" xfId="1" applyFont="1" applyFill="1" applyAlignment="1">
      <alignment vertical="top" wrapText="1"/>
    </xf>
    <xf numFmtId="0" fontId="5" fillId="3" borderId="0" xfId="1" applyFont="1" applyFill="1" applyAlignment="1">
      <alignment horizontal="left" vertical="top" wrapText="1"/>
    </xf>
    <xf numFmtId="0" fontId="103" fillId="3" borderId="0" xfId="1" applyFont="1" applyFill="1" applyAlignment="1">
      <alignment horizontal="left" vertical="justify" wrapText="1"/>
    </xf>
    <xf numFmtId="0" fontId="5" fillId="3" borderId="0" xfId="1" applyFont="1" applyFill="1" applyAlignment="1">
      <alignment horizontal="center" vertical="top" wrapText="1"/>
    </xf>
    <xf numFmtId="0" fontId="12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justify" vertical="top" wrapText="1"/>
    </xf>
    <xf numFmtId="0" fontId="7" fillId="3" borderId="0" xfId="1" applyFont="1" applyFill="1" applyAlignment="1">
      <alignment horizontal="left" vertical="top"/>
    </xf>
    <xf numFmtId="49" fontId="8" fillId="3" borderId="0" xfId="1" applyNumberFormat="1" applyFont="1" applyFill="1" applyAlignment="1">
      <alignment horizontal="center" vertical="top"/>
    </xf>
    <xf numFmtId="0" fontId="103" fillId="3" borderId="0" xfId="1" applyFont="1" applyFill="1" applyAlignment="1">
      <alignment horizontal="justify" vertical="top" wrapText="1"/>
    </xf>
    <xf numFmtId="0" fontId="12" fillId="3" borderId="0" xfId="1" applyFont="1" applyFill="1" applyAlignment="1">
      <alignment horizontal="justify" vertical="justify" wrapText="1"/>
    </xf>
    <xf numFmtId="0" fontId="5" fillId="3" borderId="0" xfId="1" applyFont="1" applyFill="1" applyAlignment="1">
      <alignment horizontal="justify" vertical="top"/>
    </xf>
    <xf numFmtId="0" fontId="15" fillId="3" borderId="0" xfId="1" applyFont="1" applyFill="1" applyAlignment="1">
      <alignment horizontal="justify" vertical="center" wrapText="1"/>
    </xf>
    <xf numFmtId="0" fontId="102" fillId="3" borderId="0" xfId="1" applyFont="1" applyFill="1" applyAlignment="1">
      <alignment vertical="top" wrapText="1"/>
    </xf>
    <xf numFmtId="0" fontId="103" fillId="3" borderId="0" xfId="1" applyFont="1" applyFill="1" applyAlignment="1">
      <alignment horizontal="left" vertical="top" wrapText="1"/>
    </xf>
    <xf numFmtId="49" fontId="14" fillId="3" borderId="0" xfId="1" applyNumberFormat="1" applyFont="1" applyFill="1" applyAlignment="1">
      <alignment horizontal="left" vertical="top" wrapText="1"/>
    </xf>
    <xf numFmtId="0" fontId="5" fillId="3" borderId="0" xfId="1" applyFont="1" applyFill="1" applyAlignment="1">
      <alignment horizontal="left" vertical="top"/>
    </xf>
    <xf numFmtId="0" fontId="5" fillId="3" borderId="0" xfId="1" applyFont="1" applyFill="1" applyAlignment="1">
      <alignment vertical="top" wrapText="1"/>
    </xf>
    <xf numFmtId="0" fontId="6" fillId="3" borderId="0" xfId="1" applyFont="1" applyFill="1" applyAlignment="1">
      <alignment vertical="top"/>
    </xf>
    <xf numFmtId="0" fontId="20" fillId="3" borderId="0" xfId="1" applyFont="1" applyFill="1" applyAlignment="1">
      <alignment horizontal="left" vertical="top" wrapText="1"/>
    </xf>
    <xf numFmtId="49" fontId="5" fillId="3" borderId="0" xfId="1" applyNumberFormat="1" applyFont="1" applyFill="1" applyAlignment="1">
      <alignment horizontal="justify" vertical="top" wrapText="1"/>
    </xf>
    <xf numFmtId="2" fontId="67" fillId="2" borderId="42" xfId="0" applyNumberFormat="1" applyFont="1" applyFill="1" applyBorder="1" applyAlignment="1">
      <alignment horizontal="left" vertical="top" wrapText="1"/>
    </xf>
    <xf numFmtId="2" fontId="67" fillId="2" borderId="43" xfId="0" applyNumberFormat="1" applyFont="1" applyFill="1" applyBorder="1" applyAlignment="1">
      <alignment horizontal="left" vertical="top" wrapText="1"/>
    </xf>
    <xf numFmtId="2" fontId="79" fillId="4" borderId="66" xfId="0" applyNumberFormat="1" applyFont="1" applyFill="1" applyBorder="1" applyAlignment="1">
      <alignment horizontal="left" vertical="center"/>
    </xf>
    <xf numFmtId="2" fontId="79" fillId="4" borderId="68" xfId="0" applyNumberFormat="1" applyFont="1" applyFill="1" applyBorder="1" applyAlignment="1">
      <alignment horizontal="left" vertical="center"/>
    </xf>
    <xf numFmtId="2" fontId="79" fillId="4" borderId="25" xfId="0" applyNumberFormat="1" applyFont="1" applyFill="1" applyBorder="1" applyAlignment="1">
      <alignment horizontal="left" vertical="center"/>
    </xf>
    <xf numFmtId="2" fontId="79" fillId="4" borderId="69" xfId="0" applyNumberFormat="1" applyFont="1" applyFill="1" applyBorder="1" applyAlignment="1">
      <alignment horizontal="left" vertical="center"/>
    </xf>
    <xf numFmtId="0" fontId="59" fillId="10" borderId="59" xfId="0" applyFont="1" applyFill="1" applyBorder="1" applyAlignment="1">
      <alignment horizontal="left" vertical="center" wrapText="1"/>
    </xf>
    <xf numFmtId="0" fontId="59" fillId="10" borderId="1" xfId="0" applyFont="1" applyFill="1" applyBorder="1" applyAlignment="1">
      <alignment horizontal="left" vertical="center" wrapText="1"/>
    </xf>
    <xf numFmtId="0" fontId="59" fillId="10" borderId="9" xfId="0" applyFont="1" applyFill="1" applyBorder="1" applyAlignment="1">
      <alignment horizontal="left" vertical="center" wrapText="1"/>
    </xf>
    <xf numFmtId="0" fontId="59" fillId="4" borderId="87" xfId="0" applyFont="1" applyFill="1" applyBorder="1" applyAlignment="1">
      <alignment horizontal="left" vertical="center" wrapText="1"/>
    </xf>
    <xf numFmtId="0" fontId="59" fillId="4" borderId="11" xfId="0" applyFont="1" applyFill="1" applyBorder="1" applyAlignment="1">
      <alignment horizontal="left" vertical="center" wrapText="1"/>
    </xf>
    <xf numFmtId="0" fontId="15" fillId="4" borderId="70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73" xfId="0" applyFont="1" applyFill="1" applyBorder="1" applyAlignment="1">
      <alignment horizontal="left" vertical="center" wrapText="1"/>
    </xf>
    <xf numFmtId="2" fontId="69" fillId="0" borderId="11" xfId="0" applyNumberFormat="1" applyFont="1" applyBorder="1" applyAlignment="1">
      <alignment horizontal="left" vertical="center"/>
    </xf>
    <xf numFmtId="49" fontId="74" fillId="6" borderId="71" xfId="3" applyNumberFormat="1" applyFont="1" applyFill="1" applyBorder="1" applyAlignment="1">
      <alignment horizontal="left" vertical="center" wrapText="1"/>
    </xf>
    <xf numFmtId="49" fontId="74" fillId="6" borderId="67" xfId="3" applyNumberFormat="1" applyFont="1" applyFill="1" applyBorder="1" applyAlignment="1">
      <alignment horizontal="left" vertical="center" wrapText="1"/>
    </xf>
    <xf numFmtId="164" fontId="70" fillId="8" borderId="21" xfId="3" applyNumberFormat="1" applyFont="1" applyFill="1" applyBorder="1" applyAlignment="1">
      <alignment horizontal="right" vertical="center" wrapText="1"/>
    </xf>
    <xf numFmtId="164" fontId="70" fillId="8" borderId="61" xfId="3" applyNumberFormat="1" applyFont="1" applyFill="1" applyBorder="1" applyAlignment="1">
      <alignment horizontal="right" vertical="center" wrapText="1"/>
    </xf>
    <xf numFmtId="2" fontId="67" fillId="2" borderId="42" xfId="0" applyNumberFormat="1" applyFont="1" applyFill="1" applyBorder="1" applyAlignment="1">
      <alignment horizontal="left" vertical="center" wrapText="1"/>
    </xf>
    <xf numFmtId="2" fontId="67" fillId="2" borderId="43" xfId="0" applyNumberFormat="1" applyFont="1" applyFill="1" applyBorder="1" applyAlignment="1">
      <alignment horizontal="left" vertical="center" wrapText="1"/>
    </xf>
    <xf numFmtId="2" fontId="67" fillId="2" borderId="61" xfId="0" applyNumberFormat="1" applyFont="1" applyFill="1" applyBorder="1" applyAlignment="1">
      <alignment horizontal="left" vertical="center" wrapText="1"/>
    </xf>
    <xf numFmtId="0" fontId="15" fillId="4" borderId="76" xfId="0" applyFont="1" applyFill="1" applyBorder="1" applyAlignment="1">
      <alignment horizontal="left" vertical="center" wrapText="1"/>
    </xf>
    <xf numFmtId="0" fontId="15" fillId="4" borderId="77" xfId="0" applyFont="1" applyFill="1" applyBorder="1" applyAlignment="1">
      <alignment horizontal="left" vertical="center" wrapText="1"/>
    </xf>
    <xf numFmtId="0" fontId="15" fillId="3" borderId="70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5" fillId="3" borderId="73" xfId="2" applyFont="1" applyFill="1" applyBorder="1" applyAlignment="1">
      <alignment horizontal="left" vertical="center" wrapText="1"/>
    </xf>
    <xf numFmtId="0" fontId="15" fillId="4" borderId="84" xfId="0" applyFont="1" applyFill="1" applyBorder="1" applyAlignment="1">
      <alignment horizontal="left" vertical="center" wrapText="1"/>
    </xf>
    <xf numFmtId="0" fontId="15" fillId="4" borderId="85" xfId="0" applyFont="1" applyFill="1" applyBorder="1" applyAlignment="1">
      <alignment horizontal="left" vertical="center" wrapText="1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Excel Built-in Normal 2" xfId="8" xr:uid="{00000000-0005-0000-0000-000002000000}"/>
    <cellStyle name="Header" xfId="5" xr:uid="{00000000-0005-0000-0000-000003000000}"/>
    <cellStyle name="Normální" xfId="0" builtinId="0"/>
    <cellStyle name="Normální 2" xfId="4" xr:uid="{00000000-0005-0000-0000-000005000000}"/>
    <cellStyle name="Normální 3" xfId="3" xr:uid="{00000000-0005-0000-0000-000006000000}"/>
    <cellStyle name="Normální 4" xfId="6" xr:uid="{00000000-0005-0000-0000-000007000000}"/>
    <cellStyle name="Normální 4 2" xfId="9" xr:uid="{00000000-0005-0000-0000-000008000000}"/>
    <cellStyle name="Normální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topLeftCell="A10" workbookViewId="0">
      <selection activeCell="G18" sqref="G18"/>
    </sheetView>
  </sheetViews>
  <sheetFormatPr defaultRowHeight="15" x14ac:dyDescent="0.25"/>
  <cols>
    <col min="1" max="1" width="7.7109375" style="21" customWidth="1"/>
    <col min="2" max="2" width="33.7109375" style="21" customWidth="1"/>
    <col min="3" max="4" width="19.7109375" style="21" customWidth="1"/>
    <col min="5" max="5" width="19.7109375" style="22" customWidth="1"/>
    <col min="6" max="6" width="12.28515625" bestFit="1" customWidth="1"/>
  </cols>
  <sheetData>
    <row r="1" spans="1:5" s="1" customFormat="1" x14ac:dyDescent="0.25">
      <c r="A1" s="21"/>
      <c r="B1" s="21"/>
      <c r="C1" s="21"/>
      <c r="D1" s="21"/>
      <c r="E1" s="22"/>
    </row>
    <row r="2" spans="1:5" s="1" customFormat="1" ht="21" customHeight="1" x14ac:dyDescent="0.25">
      <c r="A2" s="23" t="s">
        <v>89</v>
      </c>
      <c r="B2" s="24"/>
      <c r="C2" s="24"/>
      <c r="D2" s="24"/>
      <c r="E2" s="25"/>
    </row>
    <row r="3" spans="1:5" ht="15.75" customHeight="1" x14ac:dyDescent="0.25">
      <c r="A3" s="26"/>
    </row>
    <row r="4" spans="1:5" ht="15.75" customHeight="1" x14ac:dyDescent="0.25">
      <c r="A4" s="279" t="s">
        <v>90</v>
      </c>
      <c r="B4" s="279"/>
      <c r="C4" s="279"/>
      <c r="D4" s="279"/>
    </row>
    <row r="5" spans="1:5" ht="15.75" customHeight="1" thickBot="1" x14ac:dyDescent="0.3">
      <c r="A5" s="27" t="s">
        <v>204</v>
      </c>
      <c r="E5" s="22">
        <v>85000000</v>
      </c>
    </row>
    <row r="6" spans="1:5" ht="15.75" customHeight="1" x14ac:dyDescent="0.25">
      <c r="A6" s="280" t="s">
        <v>91</v>
      </c>
      <c r="B6" s="280"/>
      <c r="C6" s="280"/>
      <c r="D6" s="280"/>
      <c r="E6" s="218">
        <f>SUM(E5:E5)</f>
        <v>85000000</v>
      </c>
    </row>
    <row r="7" spans="1:5" ht="15.75" customHeight="1" x14ac:dyDescent="0.25">
      <c r="A7" s="28"/>
      <c r="E7" s="133"/>
    </row>
    <row r="8" spans="1:5" ht="15.75" customHeight="1" x14ac:dyDescent="0.25">
      <c r="A8" s="279" t="s">
        <v>92</v>
      </c>
      <c r="B8" s="279"/>
      <c r="C8" s="279"/>
      <c r="D8" s="279"/>
      <c r="E8" s="133"/>
    </row>
    <row r="9" spans="1:5" ht="15.75" customHeight="1" thickBot="1" x14ac:dyDescent="0.3">
      <c r="A9" s="27" t="s">
        <v>204</v>
      </c>
      <c r="E9" s="22">
        <v>96000000</v>
      </c>
    </row>
    <row r="10" spans="1:5" ht="15.75" customHeight="1" x14ac:dyDescent="0.25">
      <c r="A10" s="280" t="s">
        <v>93</v>
      </c>
      <c r="B10" s="280"/>
      <c r="C10" s="280"/>
      <c r="D10" s="280"/>
      <c r="E10" s="218">
        <f>SUM(E9:E9)</f>
        <v>96000000</v>
      </c>
    </row>
    <row r="11" spans="1:5" ht="15.75" customHeight="1" x14ac:dyDescent="0.25">
      <c r="A11" s="28"/>
      <c r="E11" s="134"/>
    </row>
    <row r="12" spans="1:5" ht="15.75" customHeight="1" x14ac:dyDescent="0.25">
      <c r="A12" s="279" t="s">
        <v>94</v>
      </c>
      <c r="B12" s="279"/>
      <c r="C12" s="279"/>
      <c r="D12" s="279"/>
      <c r="E12" s="134"/>
    </row>
    <row r="13" spans="1:5" ht="15.75" customHeight="1" x14ac:dyDescent="0.25">
      <c r="A13" s="274" t="s">
        <v>205</v>
      </c>
      <c r="B13" s="274"/>
      <c r="C13" s="274"/>
      <c r="D13" s="274"/>
      <c r="E13" s="217">
        <v>12601698.970000001</v>
      </c>
    </row>
    <row r="14" spans="1:5" ht="15.75" customHeight="1" thickBot="1" x14ac:dyDescent="0.3">
      <c r="A14" s="274" t="s">
        <v>206</v>
      </c>
      <c r="B14" s="274"/>
      <c r="C14" s="274"/>
      <c r="D14" s="274"/>
      <c r="E14" s="147">
        <v>-1601698.97</v>
      </c>
    </row>
    <row r="15" spans="1:5" ht="15.75" customHeight="1" x14ac:dyDescent="0.25">
      <c r="A15" s="275" t="s">
        <v>95</v>
      </c>
      <c r="B15" s="275"/>
      <c r="C15" s="275"/>
      <c r="D15" s="275"/>
      <c r="E15" s="218">
        <f>SUM(E13:E14)</f>
        <v>11000000</v>
      </c>
    </row>
    <row r="16" spans="1:5" ht="15.75" customHeight="1" x14ac:dyDescent="0.25"/>
    <row r="17" spans="1:5" ht="15.75" customHeight="1" x14ac:dyDescent="0.25"/>
    <row r="18" spans="1:5" ht="15.75" customHeight="1" x14ac:dyDescent="0.25"/>
    <row r="19" spans="1:5" ht="15.75" customHeight="1" thickBot="1" x14ac:dyDescent="0.3">
      <c r="A19" s="23" t="s">
        <v>96</v>
      </c>
      <c r="B19" s="24"/>
      <c r="C19" s="24"/>
      <c r="D19" s="24"/>
      <c r="E19" s="25"/>
    </row>
    <row r="20" spans="1:5" ht="15.75" customHeight="1" thickBot="1" x14ac:dyDescent="0.3">
      <c r="A20" s="276" t="s">
        <v>97</v>
      </c>
      <c r="B20" s="276"/>
      <c r="C20" s="135" t="s">
        <v>207</v>
      </c>
      <c r="D20" s="29"/>
      <c r="E20" s="30"/>
    </row>
    <row r="21" spans="1:5" ht="15.75" customHeight="1" x14ac:dyDescent="0.25">
      <c r="A21" s="277" t="s">
        <v>208</v>
      </c>
      <c r="B21" s="277"/>
      <c r="C21" s="136">
        <f>SUM(E6)</f>
        <v>85000000</v>
      </c>
      <c r="D21" s="31"/>
      <c r="E21" s="32"/>
    </row>
    <row r="22" spans="1:5" ht="15.75" customHeight="1" thickBot="1" x14ac:dyDescent="0.3">
      <c r="A22" s="278" t="s">
        <v>209</v>
      </c>
      <c r="B22" s="278"/>
      <c r="C22" s="137">
        <f>SUM(E10)</f>
        <v>96000000</v>
      </c>
      <c r="D22" s="31"/>
      <c r="E22" s="32"/>
    </row>
    <row r="23" spans="1:5" ht="15.75" customHeight="1" thickBot="1" x14ac:dyDescent="0.3">
      <c r="A23" s="270" t="s">
        <v>98</v>
      </c>
      <c r="B23" s="270"/>
      <c r="C23" s="138">
        <f>SUM(C21-C22)</f>
        <v>-11000000</v>
      </c>
      <c r="D23" s="33"/>
      <c r="E23" s="34"/>
    </row>
    <row r="24" spans="1:5" ht="15.75" customHeight="1" thickBot="1" x14ac:dyDescent="0.3">
      <c r="A24" s="35"/>
      <c r="B24" s="35"/>
      <c r="C24" s="139"/>
      <c r="D24" s="36"/>
      <c r="E24" s="37"/>
    </row>
    <row r="25" spans="1:5" ht="15.75" customHeight="1" thickBot="1" x14ac:dyDescent="0.3">
      <c r="A25" s="271" t="s">
        <v>99</v>
      </c>
      <c r="B25" s="271"/>
      <c r="C25" s="135" t="s">
        <v>207</v>
      </c>
      <c r="D25" s="29"/>
      <c r="E25" s="30"/>
    </row>
    <row r="26" spans="1:5" ht="25.5" customHeight="1" x14ac:dyDescent="0.25">
      <c r="A26" s="38" t="s">
        <v>100</v>
      </c>
      <c r="B26" s="39" t="s">
        <v>101</v>
      </c>
      <c r="C26" s="96">
        <f>SUM(E13)</f>
        <v>12601698.970000001</v>
      </c>
      <c r="D26" s="41"/>
      <c r="E26" s="30"/>
    </row>
    <row r="27" spans="1:5" ht="25.5" customHeight="1" x14ac:dyDescent="0.25">
      <c r="A27" s="38" t="s">
        <v>167</v>
      </c>
      <c r="B27" s="39" t="s">
        <v>110</v>
      </c>
      <c r="C27" s="40">
        <v>0</v>
      </c>
      <c r="D27" s="41"/>
      <c r="E27" s="42"/>
    </row>
    <row r="28" spans="1:5" ht="25.5" customHeight="1" x14ac:dyDescent="0.25">
      <c r="A28" s="38" t="s">
        <v>102</v>
      </c>
      <c r="B28" s="39" t="s">
        <v>103</v>
      </c>
      <c r="C28" s="96">
        <f>SUM(E14)</f>
        <v>-1601698.97</v>
      </c>
      <c r="D28" s="31"/>
      <c r="E28" s="32"/>
    </row>
    <row r="29" spans="1:5" ht="15.75" customHeight="1" thickBot="1" x14ac:dyDescent="0.3">
      <c r="A29" s="43" t="s">
        <v>104</v>
      </c>
      <c r="B29" s="44" t="s">
        <v>105</v>
      </c>
      <c r="C29" s="45">
        <v>0</v>
      </c>
      <c r="D29" s="41"/>
      <c r="E29" s="42"/>
    </row>
    <row r="30" spans="1:5" ht="15.75" customHeight="1" thickBot="1" x14ac:dyDescent="0.3">
      <c r="A30" s="271" t="s">
        <v>106</v>
      </c>
      <c r="B30" s="271"/>
      <c r="C30" s="138">
        <f>SUM(C26:C29)</f>
        <v>11000000</v>
      </c>
      <c r="D30" s="33"/>
      <c r="E30" s="34"/>
    </row>
    <row r="31" spans="1:5" ht="15.75" customHeight="1" thickBot="1" x14ac:dyDescent="0.3">
      <c r="A31" s="46"/>
      <c r="B31" s="46"/>
      <c r="C31" s="140"/>
      <c r="D31" s="47"/>
      <c r="E31" s="48"/>
    </row>
    <row r="32" spans="1:5" ht="15.75" customHeight="1" thickBot="1" x14ac:dyDescent="0.3">
      <c r="A32" s="271" t="s">
        <v>107</v>
      </c>
      <c r="B32" s="271"/>
      <c r="C32" s="135" t="s">
        <v>207</v>
      </c>
      <c r="D32" s="29"/>
      <c r="E32" s="30"/>
    </row>
    <row r="33" spans="1:5" ht="15.75" customHeight="1" x14ac:dyDescent="0.25">
      <c r="A33" s="272" t="s">
        <v>108</v>
      </c>
      <c r="B33" s="272"/>
      <c r="C33" s="141">
        <f>SUM(C21+C26+C27)</f>
        <v>97601698.969999999</v>
      </c>
      <c r="D33" s="31"/>
      <c r="E33" s="32"/>
    </row>
    <row r="34" spans="1:5" ht="15.75" customHeight="1" thickBot="1" x14ac:dyDescent="0.3">
      <c r="A34" s="273" t="s">
        <v>109</v>
      </c>
      <c r="B34" s="273"/>
      <c r="C34" s="142">
        <f>SUM(C22-C28)</f>
        <v>97601698.969999999</v>
      </c>
      <c r="D34" s="265"/>
      <c r="E34" s="266"/>
    </row>
    <row r="35" spans="1:5" ht="15.75" customHeight="1" thickBot="1" x14ac:dyDescent="0.3">
      <c r="A35" s="46"/>
      <c r="B35" s="46"/>
      <c r="C35" s="143">
        <f>SUM(C33-C34)</f>
        <v>0</v>
      </c>
      <c r="D35" s="267"/>
      <c r="E35" s="268"/>
    </row>
    <row r="36" spans="1:5" ht="15.75" customHeight="1" x14ac:dyDescent="0.25"/>
    <row r="37" spans="1:5" ht="15.75" customHeight="1" x14ac:dyDescent="0.25">
      <c r="A37" s="269" t="s">
        <v>84</v>
      </c>
      <c r="B37" s="269"/>
      <c r="C37" s="269"/>
      <c r="D37" s="269"/>
      <c r="E37" s="49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6.350000000000001" customHeight="1" x14ac:dyDescent="0.25"/>
    <row r="47" spans="1:5" ht="16.350000000000001" customHeight="1" x14ac:dyDescent="0.25"/>
    <row r="48" spans="1:5" s="21" customFormat="1" ht="16.350000000000001" customHeight="1" x14ac:dyDescent="0.25">
      <c r="E48" s="22"/>
    </row>
    <row r="49" spans="5:5" s="21" customFormat="1" ht="16.350000000000001" customHeight="1" x14ac:dyDescent="0.25">
      <c r="E49" s="22"/>
    </row>
    <row r="50" spans="5:5" s="21" customFormat="1" ht="16.350000000000001" customHeight="1" x14ac:dyDescent="0.25">
      <c r="E50" s="22"/>
    </row>
    <row r="51" spans="5:5" s="21" customFormat="1" ht="16.350000000000001" customHeight="1" x14ac:dyDescent="0.25">
      <c r="E51" s="22"/>
    </row>
    <row r="52" spans="5:5" s="21" customFormat="1" ht="16.350000000000001" customHeight="1" x14ac:dyDescent="0.25">
      <c r="E52" s="22"/>
    </row>
    <row r="53" spans="5:5" s="21" customFormat="1" ht="16.350000000000001" customHeight="1" x14ac:dyDescent="0.25">
      <c r="E53" s="22"/>
    </row>
    <row r="54" spans="5:5" s="21" customFormat="1" ht="16.350000000000001" customHeight="1" x14ac:dyDescent="0.25">
      <c r="E54" s="22"/>
    </row>
    <row r="55" spans="5:5" s="21" customFormat="1" ht="16.350000000000001" customHeight="1" x14ac:dyDescent="0.25">
      <c r="E55" s="22"/>
    </row>
    <row r="56" spans="5:5" s="21" customFormat="1" ht="16.350000000000001" customHeight="1" x14ac:dyDescent="0.25">
      <c r="E56" s="22"/>
    </row>
    <row r="57" spans="5:5" s="21" customFormat="1" ht="16.350000000000001" customHeight="1" x14ac:dyDescent="0.25">
      <c r="E57" s="22"/>
    </row>
    <row r="58" spans="5:5" s="21" customFormat="1" ht="16.350000000000001" customHeight="1" x14ac:dyDescent="0.25">
      <c r="E58" s="22"/>
    </row>
    <row r="59" spans="5:5" s="21" customFormat="1" ht="16.350000000000001" customHeight="1" x14ac:dyDescent="0.25">
      <c r="E59" s="22"/>
    </row>
    <row r="60" spans="5:5" s="21" customFormat="1" ht="16.350000000000001" customHeight="1" x14ac:dyDescent="0.25">
      <c r="E60" s="22"/>
    </row>
    <row r="61" spans="5:5" s="21" customFormat="1" ht="16.350000000000001" customHeight="1" x14ac:dyDescent="0.25">
      <c r="E61" s="22"/>
    </row>
    <row r="62" spans="5:5" s="21" customFormat="1" ht="16.350000000000001" customHeight="1" x14ac:dyDescent="0.25">
      <c r="E62" s="22"/>
    </row>
    <row r="63" spans="5:5" s="21" customFormat="1" ht="16.350000000000001" customHeight="1" x14ac:dyDescent="0.25">
      <c r="E63" s="22"/>
    </row>
    <row r="64" spans="5:5" s="21" customFormat="1" ht="16.350000000000001" customHeight="1" x14ac:dyDescent="0.25">
      <c r="E64" s="22"/>
    </row>
    <row r="65" spans="5:5" s="21" customFormat="1" ht="16.350000000000001" customHeight="1" x14ac:dyDescent="0.25">
      <c r="E65" s="22"/>
    </row>
    <row r="66" spans="5:5" s="21" customFormat="1" ht="16.350000000000001" customHeight="1" x14ac:dyDescent="0.25">
      <c r="E66" s="22"/>
    </row>
    <row r="67" spans="5:5" s="21" customFormat="1" ht="16.350000000000001" customHeight="1" x14ac:dyDescent="0.25">
      <c r="E67" s="22"/>
    </row>
    <row r="68" spans="5:5" s="21" customFormat="1" ht="16.350000000000001" customHeight="1" x14ac:dyDescent="0.25">
      <c r="E68" s="22"/>
    </row>
    <row r="69" spans="5:5" s="21" customFormat="1" ht="16.350000000000001" customHeight="1" x14ac:dyDescent="0.25">
      <c r="E69" s="22"/>
    </row>
    <row r="70" spans="5:5" s="21" customFormat="1" ht="16.350000000000001" customHeight="1" x14ac:dyDescent="0.25">
      <c r="E70" s="22"/>
    </row>
    <row r="71" spans="5:5" s="21" customFormat="1" ht="16.350000000000001" customHeight="1" x14ac:dyDescent="0.25">
      <c r="E71" s="22"/>
    </row>
    <row r="72" spans="5:5" s="21" customFormat="1" ht="16.350000000000001" customHeight="1" x14ac:dyDescent="0.25">
      <c r="E72" s="22"/>
    </row>
    <row r="73" spans="5:5" s="21" customFormat="1" ht="16.350000000000001" customHeight="1" x14ac:dyDescent="0.25">
      <c r="E73" s="22"/>
    </row>
    <row r="74" spans="5:5" s="21" customFormat="1" ht="16.350000000000001" customHeight="1" x14ac:dyDescent="0.25">
      <c r="E74" s="22"/>
    </row>
    <row r="75" spans="5:5" s="21" customFormat="1" ht="16.350000000000001" customHeight="1" x14ac:dyDescent="0.25">
      <c r="E75" s="22"/>
    </row>
    <row r="76" spans="5:5" s="21" customFormat="1" ht="16.350000000000001" customHeight="1" x14ac:dyDescent="0.25">
      <c r="E76" s="22"/>
    </row>
    <row r="77" spans="5:5" s="21" customFormat="1" ht="16.350000000000001" customHeight="1" x14ac:dyDescent="0.25">
      <c r="E77" s="22"/>
    </row>
    <row r="78" spans="5:5" s="21" customFormat="1" ht="16.350000000000001" customHeight="1" x14ac:dyDescent="0.25">
      <c r="E78" s="22"/>
    </row>
    <row r="79" spans="5:5" s="21" customFormat="1" ht="16.350000000000001" customHeight="1" x14ac:dyDescent="0.25">
      <c r="E79" s="22"/>
    </row>
    <row r="80" spans="5:5" s="21" customFormat="1" ht="16.350000000000001" customHeight="1" x14ac:dyDescent="0.25">
      <c r="E80" s="22"/>
    </row>
    <row r="81" spans="5:5" s="21" customFormat="1" ht="16.350000000000001" customHeight="1" x14ac:dyDescent="0.25">
      <c r="E81" s="22"/>
    </row>
    <row r="82" spans="5:5" s="21" customFormat="1" ht="16.350000000000001" customHeight="1" x14ac:dyDescent="0.25">
      <c r="E82" s="22"/>
    </row>
    <row r="83" spans="5:5" s="21" customFormat="1" ht="16.350000000000001" customHeight="1" x14ac:dyDescent="0.25">
      <c r="E83" s="22"/>
    </row>
    <row r="84" spans="5:5" s="21" customFormat="1" ht="16.350000000000001" customHeight="1" x14ac:dyDescent="0.25">
      <c r="E84" s="22"/>
    </row>
    <row r="85" spans="5:5" s="21" customFormat="1" ht="16.350000000000001" customHeight="1" x14ac:dyDescent="0.25">
      <c r="E85" s="22"/>
    </row>
    <row r="86" spans="5:5" s="21" customFormat="1" ht="16.350000000000001" customHeight="1" x14ac:dyDescent="0.25">
      <c r="E86" s="22"/>
    </row>
    <row r="87" spans="5:5" s="21" customFormat="1" ht="16.350000000000001" customHeight="1" x14ac:dyDescent="0.25">
      <c r="E87" s="22"/>
    </row>
    <row r="88" spans="5:5" s="21" customFormat="1" ht="16.350000000000001" customHeight="1" x14ac:dyDescent="0.25">
      <c r="E88" s="22"/>
    </row>
    <row r="89" spans="5:5" s="21" customFormat="1" ht="16.350000000000001" customHeight="1" x14ac:dyDescent="0.25">
      <c r="E89" s="22"/>
    </row>
    <row r="90" spans="5:5" s="21" customFormat="1" ht="15.75" customHeight="1" x14ac:dyDescent="0.25">
      <c r="E90" s="22"/>
    </row>
    <row r="91" spans="5:5" s="21" customFormat="1" ht="15.75" customHeight="1" x14ac:dyDescent="0.25">
      <c r="E91" s="22"/>
    </row>
    <row r="92" spans="5:5" s="21" customFormat="1" ht="15.75" customHeight="1" x14ac:dyDescent="0.25">
      <c r="E92" s="22"/>
    </row>
    <row r="93" spans="5:5" s="21" customFormat="1" ht="15.75" customHeight="1" x14ac:dyDescent="0.25">
      <c r="E93" s="22"/>
    </row>
    <row r="94" spans="5:5" s="21" customFormat="1" ht="15.75" customHeight="1" x14ac:dyDescent="0.25">
      <c r="E94" s="22"/>
    </row>
    <row r="95" spans="5:5" s="21" customFormat="1" ht="15.75" customHeight="1" x14ac:dyDescent="0.25">
      <c r="E95" s="22"/>
    </row>
    <row r="96" spans="5:5" s="21" customFormat="1" ht="15.75" customHeight="1" x14ac:dyDescent="0.25">
      <c r="E96" s="22"/>
    </row>
    <row r="97" spans="5:5" s="21" customFormat="1" ht="15.75" customHeight="1" x14ac:dyDescent="0.25">
      <c r="E97" s="22"/>
    </row>
    <row r="98" spans="5:5" s="21" customFormat="1" ht="15.75" customHeight="1" x14ac:dyDescent="0.25">
      <c r="E98" s="22"/>
    </row>
    <row r="99" spans="5:5" s="21" customFormat="1" ht="15.75" customHeight="1" x14ac:dyDescent="0.25">
      <c r="E99" s="22"/>
    </row>
    <row r="100" spans="5:5" s="21" customFormat="1" ht="15.75" customHeight="1" x14ac:dyDescent="0.25">
      <c r="E100" s="22"/>
    </row>
    <row r="101" spans="5:5" s="21" customFormat="1" ht="15.75" customHeight="1" x14ac:dyDescent="0.25">
      <c r="E101" s="22"/>
    </row>
    <row r="102" spans="5:5" s="21" customFormat="1" ht="15.75" customHeight="1" x14ac:dyDescent="0.25">
      <c r="E102" s="22"/>
    </row>
    <row r="103" spans="5:5" s="21" customFormat="1" ht="15.75" customHeight="1" x14ac:dyDescent="0.25">
      <c r="E103" s="22"/>
    </row>
    <row r="104" spans="5:5" s="21" customFormat="1" ht="15.75" customHeight="1" x14ac:dyDescent="0.25">
      <c r="E104" s="22"/>
    </row>
    <row r="105" spans="5:5" s="21" customFormat="1" ht="15.75" customHeight="1" x14ac:dyDescent="0.25">
      <c r="E105" s="22"/>
    </row>
    <row r="106" spans="5:5" s="21" customFormat="1" ht="15.75" customHeight="1" x14ac:dyDescent="0.25">
      <c r="E106" s="22"/>
    </row>
    <row r="107" spans="5:5" s="21" customFormat="1" ht="15.75" customHeight="1" x14ac:dyDescent="0.25">
      <c r="E107" s="22"/>
    </row>
    <row r="108" spans="5:5" s="21" customFormat="1" ht="15.75" customHeight="1" x14ac:dyDescent="0.25">
      <c r="E108" s="22"/>
    </row>
    <row r="109" spans="5:5" s="21" customFormat="1" ht="15.75" customHeight="1" x14ac:dyDescent="0.25">
      <c r="E109" s="22"/>
    </row>
    <row r="110" spans="5:5" s="21" customFormat="1" ht="15.75" customHeight="1" x14ac:dyDescent="0.25">
      <c r="E110" s="22"/>
    </row>
    <row r="111" spans="5:5" s="21" customFormat="1" ht="15.75" customHeight="1" x14ac:dyDescent="0.25">
      <c r="E111" s="22"/>
    </row>
    <row r="112" spans="5:5" ht="15.75" customHeight="1" x14ac:dyDescent="0.25"/>
    <row r="113" spans="1:5" s="5" customFormat="1" ht="15.75" customHeight="1" x14ac:dyDescent="0.25">
      <c r="A113" s="21"/>
      <c r="B113" s="21"/>
      <c r="C113" s="21"/>
      <c r="D113" s="21"/>
      <c r="E113" s="22"/>
    </row>
    <row r="116" spans="1:5" s="20" customFormat="1" x14ac:dyDescent="0.25">
      <c r="A116" s="21"/>
      <c r="B116" s="21"/>
      <c r="C116" s="21"/>
      <c r="D116" s="21"/>
      <c r="E116" s="22"/>
    </row>
  </sheetData>
  <mergeCells count="20">
    <mergeCell ref="A13:D13"/>
    <mergeCell ref="A4:D4"/>
    <mergeCell ref="A6:D6"/>
    <mergeCell ref="A8:D8"/>
    <mergeCell ref="A10:D10"/>
    <mergeCell ref="A12:D12"/>
    <mergeCell ref="A14:D14"/>
    <mergeCell ref="A15:D15"/>
    <mergeCell ref="A20:B20"/>
    <mergeCell ref="A21:B21"/>
    <mergeCell ref="A22:B22"/>
    <mergeCell ref="D34:E34"/>
    <mergeCell ref="D35:E35"/>
    <mergeCell ref="A37:D37"/>
    <mergeCell ref="A23:B23"/>
    <mergeCell ref="A25:B25"/>
    <mergeCell ref="A30:B30"/>
    <mergeCell ref="A32:B32"/>
    <mergeCell ref="A33:B33"/>
    <mergeCell ref="A34:B34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 ROZPOČET - NÁVRH
&amp;RRok  2025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6"/>
  <sheetViews>
    <sheetView topLeftCell="A70" workbookViewId="0">
      <selection activeCell="F72" sqref="F72"/>
    </sheetView>
  </sheetViews>
  <sheetFormatPr defaultRowHeight="15" x14ac:dyDescent="0.25"/>
  <cols>
    <col min="1" max="2" width="5.28515625" style="81" customWidth="1"/>
    <col min="3" max="3" width="42.7109375" style="81" customWidth="1"/>
    <col min="4" max="6" width="15.7109375" style="95" customWidth="1"/>
  </cols>
  <sheetData>
    <row r="1" spans="1:6" x14ac:dyDescent="0.25">
      <c r="A1" s="281"/>
      <c r="B1" s="281"/>
      <c r="C1" s="281"/>
      <c r="D1" s="281"/>
      <c r="E1" s="281"/>
    </row>
    <row r="2" spans="1:6" ht="17.25" thickBot="1" x14ac:dyDescent="0.3">
      <c r="A2" s="75" t="s">
        <v>0</v>
      </c>
      <c r="B2" s="76"/>
      <c r="C2" s="77"/>
      <c r="D2" s="78"/>
      <c r="E2" s="79"/>
      <c r="F2" s="80"/>
    </row>
    <row r="3" spans="1:6" s="74" customFormat="1" ht="23.45" customHeight="1" thickBot="1" x14ac:dyDescent="0.3">
      <c r="A3" s="148" t="s">
        <v>1</v>
      </c>
      <c r="B3" s="149" t="s">
        <v>2</v>
      </c>
      <c r="C3" s="150" t="s">
        <v>3</v>
      </c>
      <c r="D3" s="151" t="s">
        <v>196</v>
      </c>
      <c r="E3" s="151" t="s">
        <v>197</v>
      </c>
      <c r="F3" s="152" t="s">
        <v>210</v>
      </c>
    </row>
    <row r="4" spans="1:6" s="21" customFormat="1" ht="15" customHeight="1" x14ac:dyDescent="0.25">
      <c r="A4" s="158">
        <v>0</v>
      </c>
      <c r="B4" s="159">
        <v>1111</v>
      </c>
      <c r="C4" s="160" t="s">
        <v>119</v>
      </c>
      <c r="D4" s="161">
        <v>7600000</v>
      </c>
      <c r="E4" s="161">
        <v>7580736.1100000003</v>
      </c>
      <c r="F4" s="162">
        <v>8000000</v>
      </c>
    </row>
    <row r="5" spans="1:6" s="21" customFormat="1" ht="15" customHeight="1" x14ac:dyDescent="0.25">
      <c r="A5" s="153">
        <v>0</v>
      </c>
      <c r="B5" s="154">
        <v>1112</v>
      </c>
      <c r="C5" s="155" t="s">
        <v>121</v>
      </c>
      <c r="D5" s="156">
        <v>540000</v>
      </c>
      <c r="E5" s="156">
        <v>536091.76</v>
      </c>
      <c r="F5" s="157">
        <v>550000</v>
      </c>
    </row>
    <row r="6" spans="1:6" s="21" customFormat="1" ht="15" customHeight="1" x14ac:dyDescent="0.25">
      <c r="A6" s="153">
        <v>0</v>
      </c>
      <c r="B6" s="154">
        <v>1113</v>
      </c>
      <c r="C6" s="155" t="s">
        <v>122</v>
      </c>
      <c r="D6" s="156">
        <v>1700000</v>
      </c>
      <c r="E6" s="156">
        <v>1667441.62</v>
      </c>
      <c r="F6" s="157">
        <v>1700000</v>
      </c>
    </row>
    <row r="7" spans="1:6" s="21" customFormat="1" ht="15" customHeight="1" x14ac:dyDescent="0.25">
      <c r="A7" s="153">
        <v>0</v>
      </c>
      <c r="B7" s="154">
        <v>1121</v>
      </c>
      <c r="C7" s="155" t="s">
        <v>123</v>
      </c>
      <c r="D7" s="156">
        <v>10400000</v>
      </c>
      <c r="E7" s="156">
        <v>10320472.42</v>
      </c>
      <c r="F7" s="157">
        <v>10700000</v>
      </c>
    </row>
    <row r="8" spans="1:6" s="21" customFormat="1" ht="15" customHeight="1" x14ac:dyDescent="0.25">
      <c r="A8" s="153">
        <v>0</v>
      </c>
      <c r="B8" s="154">
        <v>1122</v>
      </c>
      <c r="C8" s="155" t="s">
        <v>171</v>
      </c>
      <c r="D8" s="156">
        <v>2491660</v>
      </c>
      <c r="E8" s="156">
        <v>2491660</v>
      </c>
      <c r="F8" s="157">
        <v>0</v>
      </c>
    </row>
    <row r="9" spans="1:6" s="21" customFormat="1" ht="15" customHeight="1" x14ac:dyDescent="0.25">
      <c r="A9" s="153">
        <v>0</v>
      </c>
      <c r="B9" s="154">
        <v>1211</v>
      </c>
      <c r="C9" s="155" t="s">
        <v>124</v>
      </c>
      <c r="D9" s="156">
        <v>20800000</v>
      </c>
      <c r="E9" s="156">
        <v>20739124.940000001</v>
      </c>
      <c r="F9" s="157">
        <v>21000000</v>
      </c>
    </row>
    <row r="10" spans="1:6" s="21" customFormat="1" ht="15" customHeight="1" x14ac:dyDescent="0.25">
      <c r="A10" s="153">
        <v>0</v>
      </c>
      <c r="B10" s="154">
        <v>1334</v>
      </c>
      <c r="C10" s="155" t="s">
        <v>125</v>
      </c>
      <c r="D10" s="156">
        <v>3885.6</v>
      </c>
      <c r="E10" s="156">
        <v>3885.6</v>
      </c>
      <c r="F10" s="247">
        <v>168</v>
      </c>
    </row>
    <row r="11" spans="1:6" s="21" customFormat="1" ht="15" customHeight="1" x14ac:dyDescent="0.25">
      <c r="A11" s="153">
        <v>0</v>
      </c>
      <c r="B11" s="154">
        <v>1341</v>
      </c>
      <c r="C11" s="155" t="s">
        <v>137</v>
      </c>
      <c r="D11" s="156">
        <v>63000</v>
      </c>
      <c r="E11" s="156">
        <v>62762</v>
      </c>
      <c r="F11" s="157">
        <v>63000</v>
      </c>
    </row>
    <row r="12" spans="1:6" s="21" customFormat="1" ht="15" customHeight="1" x14ac:dyDescent="0.25">
      <c r="A12" s="153">
        <v>0</v>
      </c>
      <c r="B12" s="154">
        <v>1342</v>
      </c>
      <c r="C12" s="155" t="s">
        <v>140</v>
      </c>
      <c r="D12" s="156">
        <v>40480</v>
      </c>
      <c r="E12" s="156">
        <v>40480</v>
      </c>
      <c r="F12" s="157">
        <v>40000</v>
      </c>
    </row>
    <row r="13" spans="1:6" s="21" customFormat="1" ht="15" customHeight="1" x14ac:dyDescent="0.25">
      <c r="A13" s="153">
        <v>0</v>
      </c>
      <c r="B13" s="154">
        <v>1345</v>
      </c>
      <c r="C13" s="155" t="s">
        <v>172</v>
      </c>
      <c r="D13" s="156">
        <v>1270000</v>
      </c>
      <c r="E13" s="156">
        <v>1269999.47</v>
      </c>
      <c r="F13" s="157">
        <v>1290000</v>
      </c>
    </row>
    <row r="14" spans="1:6" s="21" customFormat="1" ht="15" customHeight="1" x14ac:dyDescent="0.25">
      <c r="A14" s="153">
        <v>0</v>
      </c>
      <c r="B14" s="154">
        <v>1349</v>
      </c>
      <c r="C14" s="155" t="s">
        <v>141</v>
      </c>
      <c r="D14" s="156">
        <v>10590.32</v>
      </c>
      <c r="E14" s="156">
        <v>10590.32</v>
      </c>
      <c r="F14" s="157">
        <v>10000</v>
      </c>
    </row>
    <row r="15" spans="1:6" s="21" customFormat="1" ht="15" customHeight="1" x14ac:dyDescent="0.25">
      <c r="A15" s="153">
        <v>0</v>
      </c>
      <c r="B15" s="154">
        <v>1356</v>
      </c>
      <c r="C15" s="155" t="s">
        <v>173</v>
      </c>
      <c r="D15" s="156">
        <v>34499.519999999997</v>
      </c>
      <c r="E15" s="156">
        <v>34499.519999999997</v>
      </c>
      <c r="F15" s="247">
        <v>35000</v>
      </c>
    </row>
    <row r="16" spans="1:6" s="21" customFormat="1" ht="15" customHeight="1" x14ac:dyDescent="0.25">
      <c r="A16" s="153">
        <v>0</v>
      </c>
      <c r="B16" s="154">
        <v>1361</v>
      </c>
      <c r="C16" s="155" t="s">
        <v>143</v>
      </c>
      <c r="D16" s="156">
        <v>61270</v>
      </c>
      <c r="E16" s="156">
        <v>61270</v>
      </c>
      <c r="F16" s="157">
        <v>62000</v>
      </c>
    </row>
    <row r="17" spans="1:6" s="21" customFormat="1" ht="15" customHeight="1" x14ac:dyDescent="0.25">
      <c r="A17" s="153">
        <v>0</v>
      </c>
      <c r="B17" s="154">
        <v>1381</v>
      </c>
      <c r="C17" s="155" t="s">
        <v>133</v>
      </c>
      <c r="D17" s="156">
        <v>87671.34</v>
      </c>
      <c r="E17" s="156">
        <v>87671.34</v>
      </c>
      <c r="F17" s="157">
        <v>80000</v>
      </c>
    </row>
    <row r="18" spans="1:6" s="21" customFormat="1" ht="15" customHeight="1" x14ac:dyDescent="0.25">
      <c r="A18" s="153">
        <v>0</v>
      </c>
      <c r="B18" s="154">
        <v>1382</v>
      </c>
      <c r="C18" s="155" t="s">
        <v>136</v>
      </c>
      <c r="D18" s="156">
        <v>24.3</v>
      </c>
      <c r="E18" s="156">
        <v>24.3</v>
      </c>
      <c r="F18" s="157">
        <v>20</v>
      </c>
    </row>
    <row r="19" spans="1:6" s="21" customFormat="1" ht="15" customHeight="1" x14ac:dyDescent="0.25">
      <c r="A19" s="153">
        <v>0</v>
      </c>
      <c r="B19" s="154">
        <v>1386</v>
      </c>
      <c r="C19" s="155" t="s">
        <v>211</v>
      </c>
      <c r="D19" s="156">
        <v>240504.24</v>
      </c>
      <c r="E19" s="156">
        <v>240504.24</v>
      </c>
      <c r="F19" s="157">
        <v>250000</v>
      </c>
    </row>
    <row r="20" spans="1:6" s="21" customFormat="1" ht="15" customHeight="1" x14ac:dyDescent="0.25">
      <c r="A20" s="153">
        <v>0</v>
      </c>
      <c r="B20" s="154">
        <v>1387</v>
      </c>
      <c r="C20" s="155" t="s">
        <v>212</v>
      </c>
      <c r="D20" s="156">
        <v>118847.45</v>
      </c>
      <c r="E20" s="156">
        <v>118847.45</v>
      </c>
      <c r="F20" s="157">
        <v>150000</v>
      </c>
    </row>
    <row r="21" spans="1:6" s="21" customFormat="1" ht="15" customHeight="1" x14ac:dyDescent="0.25">
      <c r="A21" s="153">
        <v>0</v>
      </c>
      <c r="B21" s="154">
        <v>1511</v>
      </c>
      <c r="C21" s="155" t="s">
        <v>131</v>
      </c>
      <c r="D21" s="156">
        <v>2800000</v>
      </c>
      <c r="E21" s="156">
        <v>2817025.82</v>
      </c>
      <c r="F21" s="157">
        <v>3000000</v>
      </c>
    </row>
    <row r="22" spans="1:6" s="21" customFormat="1" ht="15" customHeight="1" x14ac:dyDescent="0.25">
      <c r="A22" s="153">
        <v>0</v>
      </c>
      <c r="B22" s="154">
        <v>4111</v>
      </c>
      <c r="C22" s="155" t="s">
        <v>195</v>
      </c>
      <c r="D22" s="156">
        <v>400000</v>
      </c>
      <c r="E22" s="156">
        <v>400000</v>
      </c>
      <c r="F22" s="157">
        <v>0</v>
      </c>
    </row>
    <row r="23" spans="1:6" s="21" customFormat="1" ht="15" customHeight="1" x14ac:dyDescent="0.25">
      <c r="A23" s="153">
        <v>0</v>
      </c>
      <c r="B23" s="154">
        <v>4112</v>
      </c>
      <c r="C23" s="155" t="s">
        <v>6</v>
      </c>
      <c r="D23" s="156">
        <v>751200</v>
      </c>
      <c r="E23" s="156">
        <v>751200</v>
      </c>
      <c r="F23" s="157">
        <v>733200</v>
      </c>
    </row>
    <row r="24" spans="1:6" s="21" customFormat="1" ht="15" customHeight="1" x14ac:dyDescent="0.25">
      <c r="A24" s="153">
        <v>0</v>
      </c>
      <c r="B24" s="154">
        <v>4116</v>
      </c>
      <c r="C24" s="155" t="s">
        <v>247</v>
      </c>
      <c r="D24" s="156">
        <v>1614998</v>
      </c>
      <c r="E24" s="156">
        <v>1614998</v>
      </c>
      <c r="F24" s="247">
        <v>150000</v>
      </c>
    </row>
    <row r="25" spans="1:6" s="21" customFormat="1" ht="15" customHeight="1" thickBot="1" x14ac:dyDescent="0.3">
      <c r="A25" s="163">
        <v>0</v>
      </c>
      <c r="B25" s="164">
        <v>4122</v>
      </c>
      <c r="C25" s="165" t="s">
        <v>248</v>
      </c>
      <c r="D25" s="166">
        <v>247536</v>
      </c>
      <c r="E25" s="166">
        <v>247536</v>
      </c>
      <c r="F25" s="167">
        <v>29085</v>
      </c>
    </row>
    <row r="26" spans="1:6" s="21" customFormat="1" ht="15" customHeight="1" thickBot="1" x14ac:dyDescent="0.3">
      <c r="A26" s="168">
        <v>0</v>
      </c>
      <c r="B26" s="282" t="s">
        <v>7</v>
      </c>
      <c r="C26" s="282"/>
      <c r="D26" s="169">
        <f>SUM(D4:D25)</f>
        <v>51276166.770000011</v>
      </c>
      <c r="E26" s="169">
        <f t="shared" ref="E26:F26" si="0">SUM(E4:E25)</f>
        <v>51096820.910000011</v>
      </c>
      <c r="F26" s="170">
        <f t="shared" si="0"/>
        <v>47842473</v>
      </c>
    </row>
    <row r="27" spans="1:6" s="21" customFormat="1" ht="15" customHeight="1" x14ac:dyDescent="0.25">
      <c r="A27" s="158">
        <v>1032</v>
      </c>
      <c r="B27" s="159">
        <v>2111</v>
      </c>
      <c r="C27" s="160" t="s">
        <v>174</v>
      </c>
      <c r="D27" s="161">
        <v>9225000</v>
      </c>
      <c r="E27" s="161">
        <v>9224685.4499999993</v>
      </c>
      <c r="F27" s="162">
        <v>9000000</v>
      </c>
    </row>
    <row r="28" spans="1:6" s="21" customFormat="1" ht="15" customHeight="1" x14ac:dyDescent="0.25">
      <c r="A28" s="153">
        <v>1032</v>
      </c>
      <c r="B28" s="154">
        <v>2112</v>
      </c>
      <c r="C28" s="155" t="s">
        <v>175</v>
      </c>
      <c r="D28" s="156">
        <v>870000</v>
      </c>
      <c r="E28" s="156">
        <v>862802.25</v>
      </c>
      <c r="F28" s="157">
        <v>800000</v>
      </c>
    </row>
    <row r="29" spans="1:6" s="21" customFormat="1" ht="15" customHeight="1" x14ac:dyDescent="0.25">
      <c r="A29" s="153">
        <v>1032</v>
      </c>
      <c r="B29" s="154">
        <v>2131</v>
      </c>
      <c r="C29" s="155" t="s">
        <v>145</v>
      </c>
      <c r="D29" s="156">
        <v>17942.580000000002</v>
      </c>
      <c r="E29" s="156">
        <v>17942.580000000002</v>
      </c>
      <c r="F29" s="247">
        <v>18275.21</v>
      </c>
    </row>
    <row r="30" spans="1:6" s="21" customFormat="1" ht="15" customHeight="1" thickBot="1" x14ac:dyDescent="0.3">
      <c r="A30" s="163">
        <v>1032</v>
      </c>
      <c r="B30" s="164">
        <v>2324</v>
      </c>
      <c r="C30" s="165" t="s">
        <v>176</v>
      </c>
      <c r="D30" s="166">
        <v>117300</v>
      </c>
      <c r="E30" s="166">
        <v>117300</v>
      </c>
      <c r="F30" s="167">
        <v>0</v>
      </c>
    </row>
    <row r="31" spans="1:6" s="21" customFormat="1" ht="15" customHeight="1" thickBot="1" x14ac:dyDescent="0.3">
      <c r="A31" s="168">
        <v>1032</v>
      </c>
      <c r="B31" s="282" t="s">
        <v>8</v>
      </c>
      <c r="C31" s="282"/>
      <c r="D31" s="169">
        <f>SUM(D27:D30)</f>
        <v>10230242.58</v>
      </c>
      <c r="E31" s="169">
        <f t="shared" ref="E31:F31" si="1">SUM(E27:E30)</f>
        <v>10222730.279999999</v>
      </c>
      <c r="F31" s="170">
        <f t="shared" si="1"/>
        <v>9818275.2100000009</v>
      </c>
    </row>
    <row r="32" spans="1:6" s="21" customFormat="1" ht="15" customHeight="1" x14ac:dyDescent="0.25">
      <c r="A32" s="158">
        <v>2143</v>
      </c>
      <c r="B32" s="159">
        <v>2111</v>
      </c>
      <c r="C32" s="160" t="s">
        <v>174</v>
      </c>
      <c r="D32" s="161">
        <v>3700</v>
      </c>
      <c r="E32" s="161">
        <v>3680</v>
      </c>
      <c r="F32" s="162">
        <v>4000</v>
      </c>
    </row>
    <row r="33" spans="1:6" s="21" customFormat="1" ht="15" customHeight="1" thickBot="1" x14ac:dyDescent="0.3">
      <c r="A33" s="163">
        <v>2143</v>
      </c>
      <c r="B33" s="164">
        <v>2112</v>
      </c>
      <c r="C33" s="165" t="s">
        <v>175</v>
      </c>
      <c r="D33" s="166">
        <v>8000</v>
      </c>
      <c r="E33" s="166">
        <v>8010</v>
      </c>
      <c r="F33" s="167">
        <v>8000</v>
      </c>
    </row>
    <row r="34" spans="1:6" s="21" customFormat="1" ht="15" customHeight="1" thickBot="1" x14ac:dyDescent="0.3">
      <c r="A34" s="168">
        <v>2143</v>
      </c>
      <c r="B34" s="282" t="s">
        <v>9</v>
      </c>
      <c r="C34" s="282"/>
      <c r="D34" s="169">
        <f>SUM(D32:D33)</f>
        <v>11700</v>
      </c>
      <c r="E34" s="169">
        <f t="shared" ref="E34:F34" si="2">SUM(E32:E33)</f>
        <v>11690</v>
      </c>
      <c r="F34" s="170">
        <f t="shared" si="2"/>
        <v>12000</v>
      </c>
    </row>
    <row r="35" spans="1:6" s="21" customFormat="1" ht="15" customHeight="1" thickBot="1" x14ac:dyDescent="0.3">
      <c r="A35" s="171">
        <v>2310</v>
      </c>
      <c r="B35" s="172">
        <v>2111</v>
      </c>
      <c r="C35" s="173" t="s">
        <v>174</v>
      </c>
      <c r="D35" s="174">
        <v>1700000</v>
      </c>
      <c r="E35" s="174">
        <v>1665224.74</v>
      </c>
      <c r="F35" s="175">
        <v>1800000</v>
      </c>
    </row>
    <row r="36" spans="1:6" s="21" customFormat="1" ht="15" customHeight="1" thickBot="1" x14ac:dyDescent="0.3">
      <c r="A36" s="168">
        <v>2310</v>
      </c>
      <c r="B36" s="282" t="s">
        <v>10</v>
      </c>
      <c r="C36" s="282"/>
      <c r="D36" s="169">
        <f>SUM(D35)</f>
        <v>1700000</v>
      </c>
      <c r="E36" s="169">
        <f t="shared" ref="E36:F36" si="3">SUM(E35)</f>
        <v>1665224.74</v>
      </c>
      <c r="F36" s="170">
        <f t="shared" si="3"/>
        <v>1800000</v>
      </c>
    </row>
    <row r="37" spans="1:6" s="21" customFormat="1" ht="15" customHeight="1" thickBot="1" x14ac:dyDescent="0.3">
      <c r="A37" s="171">
        <v>2321</v>
      </c>
      <c r="B37" s="172">
        <v>2111</v>
      </c>
      <c r="C37" s="173" t="s">
        <v>174</v>
      </c>
      <c r="D37" s="174">
        <v>1500000</v>
      </c>
      <c r="E37" s="174">
        <v>1459478.3</v>
      </c>
      <c r="F37" s="175">
        <v>1600000</v>
      </c>
    </row>
    <row r="38" spans="1:6" s="21" customFormat="1" ht="15" customHeight="1" thickBot="1" x14ac:dyDescent="0.3">
      <c r="A38" s="168">
        <v>2321</v>
      </c>
      <c r="B38" s="282" t="s">
        <v>177</v>
      </c>
      <c r="C38" s="282"/>
      <c r="D38" s="169">
        <f>SUM(D37)</f>
        <v>1500000</v>
      </c>
      <c r="E38" s="169">
        <f t="shared" ref="E38:F38" si="4">SUM(E37)</f>
        <v>1459478.3</v>
      </c>
      <c r="F38" s="170">
        <f t="shared" si="4"/>
        <v>1600000</v>
      </c>
    </row>
    <row r="39" spans="1:6" s="21" customFormat="1" ht="15" customHeight="1" x14ac:dyDescent="0.25">
      <c r="A39" s="158">
        <v>3314</v>
      </c>
      <c r="B39" s="159">
        <v>2111</v>
      </c>
      <c r="C39" s="160" t="s">
        <v>174</v>
      </c>
      <c r="D39" s="161">
        <v>8090</v>
      </c>
      <c r="E39" s="161">
        <v>8090</v>
      </c>
      <c r="F39" s="162">
        <v>8000</v>
      </c>
    </row>
    <row r="40" spans="1:6" s="176" customFormat="1" ht="15" customHeight="1" thickBot="1" x14ac:dyDescent="0.3">
      <c r="A40" s="219">
        <v>3314</v>
      </c>
      <c r="B40" s="220">
        <v>2212</v>
      </c>
      <c r="C40" s="221" t="s">
        <v>180</v>
      </c>
      <c r="D40" s="222">
        <v>0</v>
      </c>
      <c r="E40" s="222">
        <v>0</v>
      </c>
      <c r="F40" s="223">
        <v>500</v>
      </c>
    </row>
    <row r="41" spans="1:6" s="21" customFormat="1" ht="15" customHeight="1" thickBot="1" x14ac:dyDescent="0.3">
      <c r="A41" s="168">
        <v>3314</v>
      </c>
      <c r="B41" s="282" t="s">
        <v>11</v>
      </c>
      <c r="C41" s="282"/>
      <c r="D41" s="169">
        <f>SUM(D39:D40)</f>
        <v>8090</v>
      </c>
      <c r="E41" s="169">
        <f t="shared" ref="E41:F41" si="5">SUM(E39:E40)</f>
        <v>8090</v>
      </c>
      <c r="F41" s="170">
        <f t="shared" si="5"/>
        <v>8500</v>
      </c>
    </row>
    <row r="42" spans="1:6" s="21" customFormat="1" ht="15" customHeight="1" x14ac:dyDescent="0.25">
      <c r="A42" s="158">
        <v>3319</v>
      </c>
      <c r="B42" s="159">
        <v>2111</v>
      </c>
      <c r="C42" s="160" t="s">
        <v>174</v>
      </c>
      <c r="D42" s="161">
        <v>62500</v>
      </c>
      <c r="E42" s="161">
        <v>62473.41</v>
      </c>
      <c r="F42" s="162">
        <v>65000</v>
      </c>
    </row>
    <row r="43" spans="1:6" s="21" customFormat="1" ht="15" customHeight="1" x14ac:dyDescent="0.25">
      <c r="A43" s="153">
        <v>3319</v>
      </c>
      <c r="B43" s="154">
        <v>2132</v>
      </c>
      <c r="C43" s="155" t="s">
        <v>147</v>
      </c>
      <c r="D43" s="156">
        <v>20800</v>
      </c>
      <c r="E43" s="156">
        <v>20753</v>
      </c>
      <c r="F43" s="157">
        <v>20000</v>
      </c>
    </row>
    <row r="44" spans="1:6" s="21" customFormat="1" ht="15" customHeight="1" x14ac:dyDescent="0.25">
      <c r="A44" s="153">
        <v>3319</v>
      </c>
      <c r="B44" s="154">
        <v>2133</v>
      </c>
      <c r="C44" s="155" t="s">
        <v>148</v>
      </c>
      <c r="D44" s="156">
        <v>0</v>
      </c>
      <c r="E44" s="156">
        <v>0</v>
      </c>
      <c r="F44" s="157">
        <v>1000</v>
      </c>
    </row>
    <row r="45" spans="1:6" s="21" customFormat="1" ht="15" customHeight="1" x14ac:dyDescent="0.25">
      <c r="A45" s="153">
        <v>3319</v>
      </c>
      <c r="B45" s="154">
        <v>2212</v>
      </c>
      <c r="C45" s="155" t="s">
        <v>180</v>
      </c>
      <c r="D45" s="156">
        <v>700</v>
      </c>
      <c r="E45" s="156">
        <v>646.61</v>
      </c>
      <c r="F45" s="157">
        <v>500</v>
      </c>
    </row>
    <row r="46" spans="1:6" s="21" customFormat="1" ht="15" customHeight="1" thickBot="1" x14ac:dyDescent="0.3">
      <c r="A46" s="163">
        <v>3319</v>
      </c>
      <c r="B46" s="164">
        <v>2321</v>
      </c>
      <c r="C46" s="165" t="s">
        <v>150</v>
      </c>
      <c r="D46" s="166">
        <v>31000</v>
      </c>
      <c r="E46" s="166">
        <v>31000</v>
      </c>
      <c r="F46" s="167">
        <v>0</v>
      </c>
    </row>
    <row r="47" spans="1:6" s="21" customFormat="1" ht="15" customHeight="1" thickBot="1" x14ac:dyDescent="0.3">
      <c r="A47" s="168">
        <v>3319</v>
      </c>
      <c r="B47" s="282" t="s">
        <v>13</v>
      </c>
      <c r="C47" s="282"/>
      <c r="D47" s="169">
        <f>SUM(D42:D46)</f>
        <v>115000</v>
      </c>
      <c r="E47" s="169">
        <f t="shared" ref="E47:F47" si="6">SUM(E42:E46)</f>
        <v>114873.02</v>
      </c>
      <c r="F47" s="170">
        <f t="shared" si="6"/>
        <v>86500</v>
      </c>
    </row>
    <row r="48" spans="1:6" s="21" customFormat="1" ht="15" customHeight="1" thickBot="1" x14ac:dyDescent="0.3">
      <c r="A48" s="171">
        <v>3326</v>
      </c>
      <c r="B48" s="172">
        <v>2321</v>
      </c>
      <c r="C48" s="173" t="s">
        <v>150</v>
      </c>
      <c r="D48" s="174">
        <v>83000</v>
      </c>
      <c r="E48" s="174">
        <v>83000</v>
      </c>
      <c r="F48" s="175">
        <v>0</v>
      </c>
    </row>
    <row r="49" spans="1:6" s="21" customFormat="1" ht="15" customHeight="1" thickBot="1" x14ac:dyDescent="0.3">
      <c r="A49" s="168">
        <v>3326</v>
      </c>
      <c r="B49" s="282" t="s">
        <v>213</v>
      </c>
      <c r="C49" s="282"/>
      <c r="D49" s="169">
        <f>SUM(D48)</f>
        <v>83000</v>
      </c>
      <c r="E49" s="169">
        <f t="shared" ref="E49:F49" si="7">SUM(E48)</f>
        <v>83000</v>
      </c>
      <c r="F49" s="170">
        <f t="shared" si="7"/>
        <v>0</v>
      </c>
    </row>
    <row r="50" spans="1:6" s="21" customFormat="1" ht="15" customHeight="1" x14ac:dyDescent="0.25">
      <c r="A50" s="158">
        <v>3539</v>
      </c>
      <c r="B50" s="159">
        <v>2111</v>
      </c>
      <c r="C50" s="160" t="s">
        <v>174</v>
      </c>
      <c r="D50" s="161">
        <v>167900</v>
      </c>
      <c r="E50" s="161">
        <v>167821.8</v>
      </c>
      <c r="F50" s="238">
        <v>183746.26</v>
      </c>
    </row>
    <row r="51" spans="1:6" s="21" customFormat="1" ht="15" customHeight="1" x14ac:dyDescent="0.25">
      <c r="A51" s="153">
        <v>3539</v>
      </c>
      <c r="B51" s="154">
        <v>2132</v>
      </c>
      <c r="C51" s="155" t="s">
        <v>147</v>
      </c>
      <c r="D51" s="156">
        <v>83326</v>
      </c>
      <c r="E51" s="156">
        <v>83326</v>
      </c>
      <c r="F51" s="236">
        <v>84972</v>
      </c>
    </row>
    <row r="52" spans="1:6" s="21" customFormat="1" ht="15" customHeight="1" thickBot="1" x14ac:dyDescent="0.3">
      <c r="A52" s="163">
        <v>3539</v>
      </c>
      <c r="B52" s="164">
        <v>2133</v>
      </c>
      <c r="C52" s="165" t="s">
        <v>148</v>
      </c>
      <c r="D52" s="166">
        <v>84138.559999999998</v>
      </c>
      <c r="E52" s="166">
        <v>84138.559999999998</v>
      </c>
      <c r="F52" s="237">
        <v>90962.9</v>
      </c>
    </row>
    <row r="53" spans="1:6" s="21" customFormat="1" ht="15" customHeight="1" thickBot="1" x14ac:dyDescent="0.3">
      <c r="A53" s="168">
        <v>3539</v>
      </c>
      <c r="B53" s="282" t="s">
        <v>14</v>
      </c>
      <c r="C53" s="282"/>
      <c r="D53" s="169">
        <f>SUM(D50:D52)</f>
        <v>335364.56</v>
      </c>
      <c r="E53" s="169">
        <f t="shared" ref="E53:F53" si="8">SUM(E50:E52)</f>
        <v>335286.36</v>
      </c>
      <c r="F53" s="170">
        <f t="shared" si="8"/>
        <v>359681.16000000003</v>
      </c>
    </row>
    <row r="54" spans="1:6" s="21" customFormat="1" ht="15" customHeight="1" x14ac:dyDescent="0.25">
      <c r="A54" s="158">
        <v>3612</v>
      </c>
      <c r="B54" s="159">
        <v>2111</v>
      </c>
      <c r="C54" s="160" t="s">
        <v>174</v>
      </c>
      <c r="D54" s="161">
        <v>1639000</v>
      </c>
      <c r="E54" s="161">
        <v>1638933.13</v>
      </c>
      <c r="F54" s="162">
        <v>1700000</v>
      </c>
    </row>
    <row r="55" spans="1:6" s="21" customFormat="1" ht="15" customHeight="1" x14ac:dyDescent="0.25">
      <c r="A55" s="153">
        <v>3612</v>
      </c>
      <c r="B55" s="154">
        <v>2132</v>
      </c>
      <c r="C55" s="155" t="s">
        <v>147</v>
      </c>
      <c r="D55" s="156">
        <v>4000000</v>
      </c>
      <c r="E55" s="156">
        <v>3972748</v>
      </c>
      <c r="F55" s="157">
        <v>4400000</v>
      </c>
    </row>
    <row r="56" spans="1:6" s="21" customFormat="1" ht="15" customHeight="1" x14ac:dyDescent="0.25">
      <c r="A56" s="153">
        <v>3612</v>
      </c>
      <c r="B56" s="154">
        <v>2212</v>
      </c>
      <c r="C56" s="155" t="s">
        <v>180</v>
      </c>
      <c r="D56" s="156">
        <v>89.42</v>
      </c>
      <c r="E56" s="156">
        <v>89.42</v>
      </c>
      <c r="F56" s="157">
        <v>0</v>
      </c>
    </row>
    <row r="57" spans="1:6" s="21" customFormat="1" ht="15" customHeight="1" x14ac:dyDescent="0.25">
      <c r="A57" s="153">
        <v>3612</v>
      </c>
      <c r="B57" s="154">
        <v>2310</v>
      </c>
      <c r="C57" s="155" t="s">
        <v>214</v>
      </c>
      <c r="D57" s="156">
        <v>2000</v>
      </c>
      <c r="E57" s="156">
        <v>2000</v>
      </c>
      <c r="F57" s="157">
        <v>0</v>
      </c>
    </row>
    <row r="58" spans="1:6" s="21" customFormat="1" ht="15" customHeight="1" thickBot="1" x14ac:dyDescent="0.3">
      <c r="A58" s="163">
        <v>3612</v>
      </c>
      <c r="B58" s="164">
        <v>2324</v>
      </c>
      <c r="C58" s="165" t="s">
        <v>176</v>
      </c>
      <c r="D58" s="166">
        <v>41993</v>
      </c>
      <c r="E58" s="166">
        <v>41993</v>
      </c>
      <c r="F58" s="167">
        <v>40000</v>
      </c>
    </row>
    <row r="59" spans="1:6" s="21" customFormat="1" ht="15" customHeight="1" thickBot="1" x14ac:dyDescent="0.3">
      <c r="A59" s="168">
        <v>3612</v>
      </c>
      <c r="B59" s="282" t="s">
        <v>15</v>
      </c>
      <c r="C59" s="282"/>
      <c r="D59" s="169">
        <f>SUM(D54:D58)</f>
        <v>5683082.4199999999</v>
      </c>
      <c r="E59" s="169">
        <f t="shared" ref="E59:F59" si="9">SUM(E54:E58)</f>
        <v>5655763.5499999998</v>
      </c>
      <c r="F59" s="170">
        <f t="shared" si="9"/>
        <v>6140000</v>
      </c>
    </row>
    <row r="60" spans="1:6" s="21" customFormat="1" ht="15" customHeight="1" x14ac:dyDescent="0.25">
      <c r="A60" s="158">
        <v>3613</v>
      </c>
      <c r="B60" s="159">
        <v>2111</v>
      </c>
      <c r="C60" s="160" t="s">
        <v>174</v>
      </c>
      <c r="D60" s="161">
        <v>273400</v>
      </c>
      <c r="E60" s="161">
        <v>273341.46000000002</v>
      </c>
      <c r="F60" s="162">
        <v>300000</v>
      </c>
    </row>
    <row r="61" spans="1:6" s="21" customFormat="1" ht="15" customHeight="1" x14ac:dyDescent="0.25">
      <c r="A61" s="153">
        <v>3613</v>
      </c>
      <c r="B61" s="154">
        <v>2132</v>
      </c>
      <c r="C61" s="155" t="s">
        <v>147</v>
      </c>
      <c r="D61" s="156">
        <v>475500</v>
      </c>
      <c r="E61" s="156">
        <v>475454</v>
      </c>
      <c r="F61" s="157">
        <v>471342</v>
      </c>
    </row>
    <row r="62" spans="1:6" s="21" customFormat="1" ht="15" customHeight="1" x14ac:dyDescent="0.25">
      <c r="A62" s="153">
        <v>3613</v>
      </c>
      <c r="B62" s="154">
        <v>2133</v>
      </c>
      <c r="C62" s="155" t="s">
        <v>148</v>
      </c>
      <c r="D62" s="156">
        <v>3640</v>
      </c>
      <c r="E62" s="156">
        <v>3640</v>
      </c>
      <c r="F62" s="157">
        <v>3640</v>
      </c>
    </row>
    <row r="63" spans="1:6" s="21" customFormat="1" ht="15" customHeight="1" x14ac:dyDescent="0.25">
      <c r="A63" s="153">
        <v>3613</v>
      </c>
      <c r="B63" s="154">
        <v>2212</v>
      </c>
      <c r="C63" s="155" t="s">
        <v>180</v>
      </c>
      <c r="D63" s="156">
        <v>98</v>
      </c>
      <c r="E63" s="156">
        <v>98</v>
      </c>
      <c r="F63" s="157">
        <v>500</v>
      </c>
    </row>
    <row r="64" spans="1:6" s="21" customFormat="1" ht="15" customHeight="1" thickBot="1" x14ac:dyDescent="0.3">
      <c r="A64" s="163">
        <v>3613</v>
      </c>
      <c r="B64" s="164">
        <v>2322</v>
      </c>
      <c r="C64" s="165" t="s">
        <v>151</v>
      </c>
      <c r="D64" s="166">
        <v>11991</v>
      </c>
      <c r="E64" s="166">
        <v>11991</v>
      </c>
      <c r="F64" s="167">
        <v>0</v>
      </c>
    </row>
    <row r="65" spans="1:6" s="21" customFormat="1" ht="15" customHeight="1" thickBot="1" x14ac:dyDescent="0.3">
      <c r="A65" s="168">
        <v>3613</v>
      </c>
      <c r="B65" s="282" t="s">
        <v>16</v>
      </c>
      <c r="C65" s="282"/>
      <c r="D65" s="169">
        <f>SUM(D60:D64)</f>
        <v>764629</v>
      </c>
      <c r="E65" s="169">
        <f t="shared" ref="E65:F65" si="10">SUM(E60:E64)</f>
        <v>764524.46</v>
      </c>
      <c r="F65" s="170">
        <f t="shared" si="10"/>
        <v>775482</v>
      </c>
    </row>
    <row r="66" spans="1:6" s="21" customFormat="1" ht="15" customHeight="1" thickBot="1" x14ac:dyDescent="0.3">
      <c r="A66" s="171">
        <v>3632</v>
      </c>
      <c r="B66" s="172">
        <v>2111</v>
      </c>
      <c r="C66" s="173" t="s">
        <v>174</v>
      </c>
      <c r="D66" s="174">
        <v>32200</v>
      </c>
      <c r="E66" s="174">
        <v>32200</v>
      </c>
      <c r="F66" s="246">
        <v>22000</v>
      </c>
    </row>
    <row r="67" spans="1:6" s="21" customFormat="1" ht="15" customHeight="1" thickBot="1" x14ac:dyDescent="0.3">
      <c r="A67" s="168">
        <v>3632</v>
      </c>
      <c r="B67" s="282" t="s">
        <v>17</v>
      </c>
      <c r="C67" s="282"/>
      <c r="D67" s="169">
        <f>SUM(D66)</f>
        <v>32200</v>
      </c>
      <c r="E67" s="169">
        <f t="shared" ref="E67:F67" si="11">SUM(E66)</f>
        <v>32200</v>
      </c>
      <c r="F67" s="170">
        <f t="shared" si="11"/>
        <v>22000</v>
      </c>
    </row>
    <row r="68" spans="1:6" s="21" customFormat="1" ht="15" customHeight="1" thickBot="1" x14ac:dyDescent="0.3">
      <c r="A68" s="171">
        <v>3633</v>
      </c>
      <c r="B68" s="172">
        <v>2133</v>
      </c>
      <c r="C68" s="173" t="s">
        <v>148</v>
      </c>
      <c r="D68" s="174">
        <v>106669.97</v>
      </c>
      <c r="E68" s="174">
        <v>106669.97</v>
      </c>
      <c r="F68" s="175">
        <v>106669.97</v>
      </c>
    </row>
    <row r="69" spans="1:6" s="21" customFormat="1" ht="15" customHeight="1" thickBot="1" x14ac:dyDescent="0.3">
      <c r="A69" s="168">
        <v>3633</v>
      </c>
      <c r="B69" s="282" t="s">
        <v>18</v>
      </c>
      <c r="C69" s="282"/>
      <c r="D69" s="169">
        <f>SUM(D68)</f>
        <v>106669.97</v>
      </c>
      <c r="E69" s="169">
        <f t="shared" ref="E69:F69" si="12">SUM(E68)</f>
        <v>106669.97</v>
      </c>
      <c r="F69" s="170">
        <f t="shared" si="12"/>
        <v>106669.97</v>
      </c>
    </row>
    <row r="70" spans="1:6" s="21" customFormat="1" ht="15" customHeight="1" x14ac:dyDescent="0.25">
      <c r="A70" s="158">
        <v>3639</v>
      </c>
      <c r="B70" s="159">
        <v>2111</v>
      </c>
      <c r="C70" s="160" t="s">
        <v>174</v>
      </c>
      <c r="D70" s="161">
        <v>400000</v>
      </c>
      <c r="E70" s="161">
        <v>394595.31</v>
      </c>
      <c r="F70" s="162">
        <v>400000</v>
      </c>
    </row>
    <row r="71" spans="1:6" s="21" customFormat="1" ht="15" customHeight="1" x14ac:dyDescent="0.25">
      <c r="A71" s="153">
        <v>3639</v>
      </c>
      <c r="B71" s="154">
        <v>2119</v>
      </c>
      <c r="C71" s="155" t="s">
        <v>19</v>
      </c>
      <c r="D71" s="156">
        <v>5738908.5099999998</v>
      </c>
      <c r="E71" s="156">
        <v>6036620.21</v>
      </c>
      <c r="F71" s="247">
        <v>6287785.3700000001</v>
      </c>
    </row>
    <row r="72" spans="1:6" s="21" customFormat="1" ht="15" customHeight="1" x14ac:dyDescent="0.25">
      <c r="A72" s="153">
        <v>3639</v>
      </c>
      <c r="B72" s="154">
        <v>2131</v>
      </c>
      <c r="C72" s="155" t="s">
        <v>145</v>
      </c>
      <c r="D72" s="156">
        <v>177671</v>
      </c>
      <c r="E72" s="156">
        <v>177671</v>
      </c>
      <c r="F72" s="157">
        <v>261910</v>
      </c>
    </row>
    <row r="73" spans="1:6" s="21" customFormat="1" ht="15" customHeight="1" x14ac:dyDescent="0.25">
      <c r="A73" s="153">
        <v>3639</v>
      </c>
      <c r="B73" s="154">
        <v>2132</v>
      </c>
      <c r="C73" s="155" t="s">
        <v>147</v>
      </c>
      <c r="D73" s="156">
        <v>32000</v>
      </c>
      <c r="E73" s="156">
        <v>32000</v>
      </c>
      <c r="F73" s="157">
        <v>32000</v>
      </c>
    </row>
    <row r="74" spans="1:6" s="21" customFormat="1" ht="15" customHeight="1" x14ac:dyDescent="0.25">
      <c r="A74" s="153">
        <v>3639</v>
      </c>
      <c r="B74" s="154">
        <v>2133</v>
      </c>
      <c r="C74" s="155" t="s">
        <v>148</v>
      </c>
      <c r="D74" s="156">
        <v>3800</v>
      </c>
      <c r="E74" s="156">
        <v>3780</v>
      </c>
      <c r="F74" s="157">
        <v>3000</v>
      </c>
    </row>
    <row r="75" spans="1:6" s="21" customFormat="1" ht="15" customHeight="1" x14ac:dyDescent="0.25">
      <c r="A75" s="153">
        <v>3639</v>
      </c>
      <c r="B75" s="154">
        <v>2324</v>
      </c>
      <c r="C75" s="155" t="s">
        <v>176</v>
      </c>
      <c r="D75" s="156">
        <v>37027.629999999997</v>
      </c>
      <c r="E75" s="156">
        <v>37027.629999999997</v>
      </c>
      <c r="F75" s="236">
        <v>36623.29</v>
      </c>
    </row>
    <row r="76" spans="1:6" s="21" customFormat="1" ht="15" customHeight="1" x14ac:dyDescent="0.25">
      <c r="A76" s="153">
        <v>3639</v>
      </c>
      <c r="B76" s="154">
        <v>2329</v>
      </c>
      <c r="C76" s="155" t="s">
        <v>12</v>
      </c>
      <c r="D76" s="156">
        <v>2000</v>
      </c>
      <c r="E76" s="156">
        <v>2000</v>
      </c>
      <c r="F76" s="157">
        <v>0</v>
      </c>
    </row>
    <row r="77" spans="1:6" s="21" customFormat="1" ht="15" customHeight="1" thickBot="1" x14ac:dyDescent="0.3">
      <c r="A77" s="163">
        <v>3639</v>
      </c>
      <c r="B77" s="164">
        <v>3111</v>
      </c>
      <c r="C77" s="165" t="s">
        <v>178</v>
      </c>
      <c r="D77" s="166">
        <v>33200</v>
      </c>
      <c r="E77" s="166">
        <v>33200</v>
      </c>
      <c r="F77" s="237">
        <v>3000000</v>
      </c>
    </row>
    <row r="78" spans="1:6" s="21" customFormat="1" ht="15" customHeight="1" thickBot="1" x14ac:dyDescent="0.3">
      <c r="A78" s="168">
        <v>3639</v>
      </c>
      <c r="B78" s="282" t="s">
        <v>179</v>
      </c>
      <c r="C78" s="282"/>
      <c r="D78" s="169">
        <f>SUM(D70:D77)</f>
        <v>6424607.1399999997</v>
      </c>
      <c r="E78" s="169">
        <f t="shared" ref="E78:F78" si="13">SUM(E70:E77)</f>
        <v>6716894.1499999994</v>
      </c>
      <c r="F78" s="170">
        <f t="shared" si="13"/>
        <v>10021318.66</v>
      </c>
    </row>
    <row r="79" spans="1:6" s="21" customFormat="1" ht="15" customHeight="1" thickBot="1" x14ac:dyDescent="0.3">
      <c r="A79" s="171">
        <v>3721</v>
      </c>
      <c r="B79" s="172">
        <v>2111</v>
      </c>
      <c r="C79" s="173" t="s">
        <v>174</v>
      </c>
      <c r="D79" s="174">
        <v>2500</v>
      </c>
      <c r="E79" s="174">
        <v>2440.9</v>
      </c>
      <c r="F79" s="175">
        <v>2500</v>
      </c>
    </row>
    <row r="80" spans="1:6" s="21" customFormat="1" ht="15" customHeight="1" thickBot="1" x14ac:dyDescent="0.3">
      <c r="A80" s="168">
        <v>3721</v>
      </c>
      <c r="B80" s="282" t="s">
        <v>20</v>
      </c>
      <c r="C80" s="282"/>
      <c r="D80" s="169">
        <f>SUM(D79)</f>
        <v>2500</v>
      </c>
      <c r="E80" s="169">
        <f t="shared" ref="E80:F80" si="14">SUM(E79)</f>
        <v>2440.9</v>
      </c>
      <c r="F80" s="170">
        <f t="shared" si="14"/>
        <v>2500</v>
      </c>
    </row>
    <row r="81" spans="1:6" s="21" customFormat="1" ht="15" customHeight="1" x14ac:dyDescent="0.25">
      <c r="A81" s="158">
        <v>3722</v>
      </c>
      <c r="B81" s="159">
        <v>2111</v>
      </c>
      <c r="C81" s="160" t="s">
        <v>174</v>
      </c>
      <c r="D81" s="161">
        <v>184000</v>
      </c>
      <c r="E81" s="161">
        <v>183407.58</v>
      </c>
      <c r="F81" s="238">
        <v>200000</v>
      </c>
    </row>
    <row r="82" spans="1:6" s="21" customFormat="1" ht="15" customHeight="1" x14ac:dyDescent="0.25">
      <c r="A82" s="153">
        <v>3722</v>
      </c>
      <c r="B82" s="154">
        <v>2112</v>
      </c>
      <c r="C82" s="155" t="s">
        <v>175</v>
      </c>
      <c r="D82" s="156">
        <v>2315</v>
      </c>
      <c r="E82" s="156">
        <v>2315</v>
      </c>
      <c r="F82" s="157">
        <v>3000</v>
      </c>
    </row>
    <row r="83" spans="1:6" s="21" customFormat="1" ht="15" customHeight="1" thickBot="1" x14ac:dyDescent="0.3">
      <c r="A83" s="163">
        <v>3722</v>
      </c>
      <c r="B83" s="164">
        <v>2324</v>
      </c>
      <c r="C83" s="165" t="s">
        <v>176</v>
      </c>
      <c r="D83" s="166">
        <v>15541.24</v>
      </c>
      <c r="E83" s="166">
        <v>15541.24</v>
      </c>
      <c r="F83" s="237">
        <v>18000</v>
      </c>
    </row>
    <row r="84" spans="1:6" s="21" customFormat="1" ht="15" customHeight="1" thickBot="1" x14ac:dyDescent="0.3">
      <c r="A84" s="168">
        <v>3722</v>
      </c>
      <c r="B84" s="282" t="s">
        <v>21</v>
      </c>
      <c r="C84" s="282"/>
      <c r="D84" s="169">
        <f>SUM(D81:D83)</f>
        <v>201856.24</v>
      </c>
      <c r="E84" s="169">
        <f t="shared" ref="E84:F84" si="15">SUM(E81:E83)</f>
        <v>201263.81999999998</v>
      </c>
      <c r="F84" s="170">
        <f t="shared" si="15"/>
        <v>221000</v>
      </c>
    </row>
    <row r="85" spans="1:6" s="21" customFormat="1" ht="15" customHeight="1" thickBot="1" x14ac:dyDescent="0.3">
      <c r="A85" s="171">
        <v>3724</v>
      </c>
      <c r="B85" s="172">
        <v>2111</v>
      </c>
      <c r="C85" s="173" t="s">
        <v>174</v>
      </c>
      <c r="D85" s="174">
        <v>5386.32</v>
      </c>
      <c r="E85" s="174">
        <v>5386.32</v>
      </c>
      <c r="F85" s="175">
        <v>0</v>
      </c>
    </row>
    <row r="86" spans="1:6" s="21" customFormat="1" ht="15" customHeight="1" thickBot="1" x14ac:dyDescent="0.3">
      <c r="A86" s="168">
        <v>3724</v>
      </c>
      <c r="B86" s="282" t="s">
        <v>22</v>
      </c>
      <c r="C86" s="282"/>
      <c r="D86" s="169">
        <f>SUM(D85)</f>
        <v>5386.32</v>
      </c>
      <c r="E86" s="169">
        <f t="shared" ref="E86:F86" si="16">SUM(E85)</f>
        <v>5386.32</v>
      </c>
      <c r="F86" s="170">
        <f t="shared" si="16"/>
        <v>0</v>
      </c>
    </row>
    <row r="87" spans="1:6" s="21" customFormat="1" ht="15" customHeight="1" x14ac:dyDescent="0.25">
      <c r="A87" s="158">
        <v>3725</v>
      </c>
      <c r="B87" s="159">
        <v>2111</v>
      </c>
      <c r="C87" s="160" t="s">
        <v>174</v>
      </c>
      <c r="D87" s="161">
        <v>670000</v>
      </c>
      <c r="E87" s="161">
        <v>661678.22</v>
      </c>
      <c r="F87" s="238">
        <v>700000</v>
      </c>
    </row>
    <row r="88" spans="1:6" s="21" customFormat="1" ht="15" customHeight="1" thickBot="1" x14ac:dyDescent="0.3">
      <c r="A88" s="163">
        <v>3725</v>
      </c>
      <c r="B88" s="164">
        <v>2324</v>
      </c>
      <c r="C88" s="165" t="s">
        <v>176</v>
      </c>
      <c r="D88" s="166">
        <v>14000</v>
      </c>
      <c r="E88" s="166">
        <v>13789.16</v>
      </c>
      <c r="F88" s="237">
        <v>15000</v>
      </c>
    </row>
    <row r="89" spans="1:6" s="21" customFormat="1" ht="15" customHeight="1" thickBot="1" x14ac:dyDescent="0.3">
      <c r="A89" s="168">
        <v>3725</v>
      </c>
      <c r="B89" s="282" t="s">
        <v>181</v>
      </c>
      <c r="C89" s="282"/>
      <c r="D89" s="169">
        <f>SUM(D87:D88)</f>
        <v>684000</v>
      </c>
      <c r="E89" s="169">
        <f t="shared" ref="E89:F89" si="17">SUM(E87:E88)</f>
        <v>675467.38</v>
      </c>
      <c r="F89" s="170">
        <f t="shared" si="17"/>
        <v>715000</v>
      </c>
    </row>
    <row r="90" spans="1:6" s="21" customFormat="1" ht="15" customHeight="1" thickBot="1" x14ac:dyDescent="0.3">
      <c r="A90" s="171">
        <v>3729</v>
      </c>
      <c r="B90" s="172">
        <v>2111</v>
      </c>
      <c r="C90" s="173" t="s">
        <v>174</v>
      </c>
      <c r="D90" s="174">
        <v>20000</v>
      </c>
      <c r="E90" s="174">
        <v>19281</v>
      </c>
      <c r="F90" s="175">
        <v>20000</v>
      </c>
    </row>
    <row r="91" spans="1:6" s="21" customFormat="1" ht="15" customHeight="1" thickBot="1" x14ac:dyDescent="0.3">
      <c r="A91" s="168">
        <v>3729</v>
      </c>
      <c r="B91" s="282" t="s">
        <v>24</v>
      </c>
      <c r="C91" s="282"/>
      <c r="D91" s="169">
        <f>SUM(D90)</f>
        <v>20000</v>
      </c>
      <c r="E91" s="169">
        <f t="shared" ref="E91:F91" si="18">SUM(E90)</f>
        <v>19281</v>
      </c>
      <c r="F91" s="170">
        <f t="shared" si="18"/>
        <v>20000</v>
      </c>
    </row>
    <row r="92" spans="1:6" s="21" customFormat="1" ht="15" customHeight="1" thickBot="1" x14ac:dyDescent="0.3">
      <c r="A92" s="171">
        <v>3900</v>
      </c>
      <c r="B92" s="172">
        <v>2321</v>
      </c>
      <c r="C92" s="173" t="s">
        <v>150</v>
      </c>
      <c r="D92" s="174">
        <v>17000</v>
      </c>
      <c r="E92" s="174">
        <v>17000</v>
      </c>
      <c r="F92" s="175">
        <v>0</v>
      </c>
    </row>
    <row r="93" spans="1:6" s="21" customFormat="1" ht="15" customHeight="1" thickBot="1" x14ac:dyDescent="0.3">
      <c r="A93" s="168">
        <v>3900</v>
      </c>
      <c r="B93" s="282" t="s">
        <v>215</v>
      </c>
      <c r="C93" s="282"/>
      <c r="D93" s="169">
        <f>SUM(D92)</f>
        <v>17000</v>
      </c>
      <c r="E93" s="169">
        <f t="shared" ref="E93:F93" si="19">SUM(E92)</f>
        <v>17000</v>
      </c>
      <c r="F93" s="170">
        <f t="shared" si="19"/>
        <v>0</v>
      </c>
    </row>
    <row r="94" spans="1:6" s="21" customFormat="1" ht="15" customHeight="1" thickBot="1" x14ac:dyDescent="0.3">
      <c r="A94" s="171">
        <v>5512</v>
      </c>
      <c r="B94" s="172">
        <v>2322</v>
      </c>
      <c r="C94" s="173" t="s">
        <v>151</v>
      </c>
      <c r="D94" s="174">
        <v>106400</v>
      </c>
      <c r="E94" s="174">
        <v>106400</v>
      </c>
      <c r="F94" s="175">
        <v>33600</v>
      </c>
    </row>
    <row r="95" spans="1:6" s="21" customFormat="1" ht="15" customHeight="1" thickBot="1" x14ac:dyDescent="0.3">
      <c r="A95" s="168">
        <v>5512</v>
      </c>
      <c r="B95" s="282" t="s">
        <v>26</v>
      </c>
      <c r="C95" s="282"/>
      <c r="D95" s="169">
        <f>SUM(D94)</f>
        <v>106400</v>
      </c>
      <c r="E95" s="169">
        <f t="shared" ref="E95:F95" si="20">SUM(E94)</f>
        <v>106400</v>
      </c>
      <c r="F95" s="170">
        <f t="shared" si="20"/>
        <v>33600</v>
      </c>
    </row>
    <row r="96" spans="1:6" s="21" customFormat="1" ht="15" customHeight="1" x14ac:dyDescent="0.25">
      <c r="A96" s="158">
        <v>6171</v>
      </c>
      <c r="B96" s="159">
        <v>2111</v>
      </c>
      <c r="C96" s="160" t="s">
        <v>174</v>
      </c>
      <c r="D96" s="161">
        <v>15000</v>
      </c>
      <c r="E96" s="161">
        <v>14954</v>
      </c>
      <c r="F96" s="162">
        <v>15000</v>
      </c>
    </row>
    <row r="97" spans="1:6" s="21" customFormat="1" ht="15" customHeight="1" x14ac:dyDescent="0.25">
      <c r="A97" s="153">
        <v>6171</v>
      </c>
      <c r="B97" s="154">
        <v>2322</v>
      </c>
      <c r="C97" s="155" t="s">
        <v>151</v>
      </c>
      <c r="D97" s="156">
        <v>13104</v>
      </c>
      <c r="E97" s="156">
        <v>13104</v>
      </c>
      <c r="F97" s="157">
        <v>0</v>
      </c>
    </row>
    <row r="98" spans="1:6" s="21" customFormat="1" ht="15" customHeight="1" thickBot="1" x14ac:dyDescent="0.3">
      <c r="A98" s="163">
        <v>6171</v>
      </c>
      <c r="B98" s="164">
        <v>2324</v>
      </c>
      <c r="C98" s="165" t="s">
        <v>176</v>
      </c>
      <c r="D98" s="166">
        <v>4000</v>
      </c>
      <c r="E98" s="166">
        <v>4000</v>
      </c>
      <c r="F98" s="167">
        <v>0</v>
      </c>
    </row>
    <row r="99" spans="1:6" s="21" customFormat="1" ht="15" customHeight="1" thickBot="1" x14ac:dyDescent="0.3">
      <c r="A99" s="168">
        <v>6171</v>
      </c>
      <c r="B99" s="282" t="s">
        <v>27</v>
      </c>
      <c r="C99" s="282"/>
      <c r="D99" s="169">
        <f>SUM(D96:D98)</f>
        <v>32104</v>
      </c>
      <c r="E99" s="169">
        <f t="shared" ref="E99:F99" si="21">SUM(E96:E98)</f>
        <v>32058</v>
      </c>
      <c r="F99" s="170">
        <f t="shared" si="21"/>
        <v>15000</v>
      </c>
    </row>
    <row r="100" spans="1:6" s="21" customFormat="1" ht="15" customHeight="1" thickBot="1" x14ac:dyDescent="0.3">
      <c r="A100" s="171">
        <v>6310</v>
      </c>
      <c r="B100" s="172">
        <v>2141</v>
      </c>
      <c r="C100" s="173" t="s">
        <v>157</v>
      </c>
      <c r="D100" s="174">
        <v>160001</v>
      </c>
      <c r="E100" s="174">
        <v>160001.28</v>
      </c>
      <c r="F100" s="175">
        <v>200000</v>
      </c>
    </row>
    <row r="101" spans="1:6" s="21" customFormat="1" ht="15" customHeight="1" thickBot="1" x14ac:dyDescent="0.3">
      <c r="A101" s="168">
        <v>6310</v>
      </c>
      <c r="B101" s="282" t="s">
        <v>28</v>
      </c>
      <c r="C101" s="282"/>
      <c r="D101" s="169">
        <f>SUM(D100)</f>
        <v>160001</v>
      </c>
      <c r="E101" s="169">
        <f t="shared" ref="E101:F101" si="22">SUM(E100)</f>
        <v>160001.28</v>
      </c>
      <c r="F101" s="170">
        <f t="shared" si="22"/>
        <v>200000</v>
      </c>
    </row>
    <row r="102" spans="1:6" s="21" customFormat="1" ht="15" customHeight="1" thickBot="1" x14ac:dyDescent="0.3">
      <c r="A102" s="171">
        <v>6330</v>
      </c>
      <c r="B102" s="172">
        <v>4134</v>
      </c>
      <c r="C102" s="173" t="s">
        <v>29</v>
      </c>
      <c r="D102" s="174">
        <v>3500000</v>
      </c>
      <c r="E102" s="174">
        <v>3500000</v>
      </c>
      <c r="F102" s="175">
        <v>5200000</v>
      </c>
    </row>
    <row r="103" spans="1:6" s="21" customFormat="1" ht="15" customHeight="1" thickBot="1" x14ac:dyDescent="0.3">
      <c r="A103" s="180">
        <v>6330</v>
      </c>
      <c r="B103" s="286" t="s">
        <v>30</v>
      </c>
      <c r="C103" s="286"/>
      <c r="D103" s="181">
        <f>SUM(D102)</f>
        <v>3500000</v>
      </c>
      <c r="E103" s="181">
        <f t="shared" ref="E103:F103" si="23">SUM(E102)</f>
        <v>3500000</v>
      </c>
      <c r="F103" s="182">
        <f t="shared" si="23"/>
        <v>5200000</v>
      </c>
    </row>
    <row r="104" spans="1:6" s="21" customFormat="1" ht="18" customHeight="1" thickTop="1" thickBot="1" x14ac:dyDescent="0.3">
      <c r="A104" s="287" t="s">
        <v>31</v>
      </c>
      <c r="B104" s="288"/>
      <c r="C104" s="288"/>
      <c r="D104" s="183">
        <f>SUM(D103,D101,D99,D95,D93,D91,D89,D86,D84,D80,D78,D69,D67,D65,D59,D53,D49,D47,D41,D38,D36,D34,D31,D26)</f>
        <v>83000000</v>
      </c>
      <c r="E104" s="183">
        <f t="shared" ref="E104:F104" si="24">SUM(E103,E101,E99,E95,E93,E91,E89,E86,E84,E80,E78,E69,E67,E65,E59,E53,E49,E47,E41,E38,E36,E34,E31,E26)</f>
        <v>82992544.440000013</v>
      </c>
      <c r="F104" s="184">
        <f t="shared" si="24"/>
        <v>85000000</v>
      </c>
    </row>
    <row r="105" spans="1:6" s="81" customFormat="1" ht="15" customHeight="1" thickTop="1" x14ac:dyDescent="0.25">
      <c r="F105" s="95"/>
    </row>
    <row r="107" spans="1:6" s="82" customFormat="1" ht="19.5" thickBot="1" x14ac:dyDescent="0.3">
      <c r="A107" s="283" t="s">
        <v>82</v>
      </c>
      <c r="B107" s="283"/>
      <c r="C107" s="283"/>
      <c r="D107" s="283"/>
      <c r="E107" s="283"/>
      <c r="F107" s="283"/>
    </row>
    <row r="108" spans="1:6" s="74" customFormat="1" ht="23.45" customHeight="1" thickBot="1" x14ac:dyDescent="0.3">
      <c r="A108" s="148" t="s">
        <v>1</v>
      </c>
      <c r="B108" s="149" t="s">
        <v>2</v>
      </c>
      <c r="C108" s="150" t="s">
        <v>3</v>
      </c>
      <c r="D108" s="151" t="s">
        <v>196</v>
      </c>
      <c r="E108" s="151" t="s">
        <v>197</v>
      </c>
      <c r="F108" s="152" t="s">
        <v>210</v>
      </c>
    </row>
    <row r="109" spans="1:6" s="199" customFormat="1" ht="42" customHeight="1" x14ac:dyDescent="0.25">
      <c r="A109" s="185" t="s">
        <v>4</v>
      </c>
      <c r="B109" s="186" t="s">
        <v>40</v>
      </c>
      <c r="C109" s="187" t="s">
        <v>216</v>
      </c>
      <c r="D109" s="188">
        <v>10736851.5</v>
      </c>
      <c r="E109" s="188">
        <v>8641087.8699999992</v>
      </c>
      <c r="F109" s="132">
        <v>12601698.970000001</v>
      </c>
    </row>
    <row r="110" spans="1:6" s="199" customFormat="1" ht="15" customHeight="1" x14ac:dyDescent="0.25">
      <c r="A110" s="189" t="s">
        <v>4</v>
      </c>
      <c r="B110" s="190" t="s">
        <v>41</v>
      </c>
      <c r="C110" s="191" t="s">
        <v>110</v>
      </c>
      <c r="D110" s="192">
        <v>0</v>
      </c>
      <c r="E110" s="193">
        <v>0</v>
      </c>
      <c r="F110" s="83">
        <v>0</v>
      </c>
    </row>
    <row r="111" spans="1:6" s="199" customFormat="1" ht="15" customHeight="1" thickBot="1" x14ac:dyDescent="0.3">
      <c r="A111" s="194" t="s">
        <v>4</v>
      </c>
      <c r="B111" s="195" t="s">
        <v>42</v>
      </c>
      <c r="C111" s="198" t="s">
        <v>111</v>
      </c>
      <c r="D111" s="196">
        <v>0</v>
      </c>
      <c r="E111" s="197">
        <v>97389.56</v>
      </c>
      <c r="F111" s="84">
        <v>0</v>
      </c>
    </row>
    <row r="112" spans="1:6" s="199" customFormat="1" ht="18" customHeight="1" thickTop="1" thickBot="1" x14ac:dyDescent="0.3">
      <c r="A112" s="85" t="s">
        <v>112</v>
      </c>
      <c r="B112" s="86"/>
      <c r="C112" s="86"/>
      <c r="D112" s="200">
        <f>SUM(D109:D111)</f>
        <v>10736851.5</v>
      </c>
      <c r="E112" s="200">
        <f>SUM(E109:E111)</f>
        <v>8738477.4299999997</v>
      </c>
      <c r="F112" s="87">
        <f>SUM(F109:F111)</f>
        <v>12601698.970000001</v>
      </c>
    </row>
    <row r="113" spans="1:6" s="82" customFormat="1" ht="16.5" thickTop="1" thickBot="1" x14ac:dyDescent="0.3">
      <c r="A113" s="88"/>
      <c r="B113" s="88"/>
      <c r="C113" s="88"/>
      <c r="D113" s="89"/>
      <c r="E113" s="89"/>
      <c r="F113" s="90"/>
    </row>
    <row r="114" spans="1:6" s="82" customFormat="1" ht="19.899999999999999" customHeight="1" thickTop="1" thickBot="1" x14ac:dyDescent="0.3">
      <c r="A114" s="283" t="s">
        <v>113</v>
      </c>
      <c r="B114" s="283"/>
      <c r="C114" s="283"/>
      <c r="D114" s="91"/>
      <c r="E114" s="284">
        <f>SUM(F104+F112)</f>
        <v>97601698.969999999</v>
      </c>
      <c r="F114" s="285"/>
    </row>
    <row r="115" spans="1:6" s="82" customFormat="1" ht="15.75" thickTop="1" x14ac:dyDescent="0.25">
      <c r="A115" s="92"/>
      <c r="B115" s="92"/>
      <c r="C115" s="92"/>
      <c r="D115" s="93"/>
      <c r="E115" s="93"/>
      <c r="F115" s="94"/>
    </row>
    <row r="116" spans="1:6" s="82" customFormat="1" x14ac:dyDescent="0.25">
      <c r="A116" s="289" t="s">
        <v>84</v>
      </c>
      <c r="B116" s="289"/>
      <c r="C116" s="289"/>
      <c r="D116" s="289"/>
      <c r="E116" s="289"/>
      <c r="F116" s="94"/>
    </row>
  </sheetData>
  <mergeCells count="30">
    <mergeCell ref="E114:F114"/>
    <mergeCell ref="B103:C103"/>
    <mergeCell ref="A104:C104"/>
    <mergeCell ref="A116:E116"/>
    <mergeCell ref="A107:F107"/>
    <mergeCell ref="B93:C93"/>
    <mergeCell ref="B95:C95"/>
    <mergeCell ref="B99:C99"/>
    <mergeCell ref="B101:C101"/>
    <mergeCell ref="A114:C114"/>
    <mergeCell ref="B84:C84"/>
    <mergeCell ref="B86:C86"/>
    <mergeCell ref="B89:C89"/>
    <mergeCell ref="B80:C80"/>
    <mergeCell ref="B91:C91"/>
    <mergeCell ref="B59:C59"/>
    <mergeCell ref="B65:C65"/>
    <mergeCell ref="B67:C67"/>
    <mergeCell ref="B69:C69"/>
    <mergeCell ref="B78:C78"/>
    <mergeCell ref="B41:C41"/>
    <mergeCell ref="B47:C47"/>
    <mergeCell ref="B34:C34"/>
    <mergeCell ref="B49:C49"/>
    <mergeCell ref="B53:C53"/>
    <mergeCell ref="A1:E1"/>
    <mergeCell ref="B38:C38"/>
    <mergeCell ref="B26:C26"/>
    <mergeCell ref="B31:C31"/>
    <mergeCell ref="B36:C36"/>
  </mergeCells>
  <pageMargins left="0" right="0" top="0.78740157480314965" bottom="0.78740157480314965" header="0.31496062992125984" footer="0.31496062992125984"/>
  <pageSetup paperSize="9" orientation="portrait" r:id="rId1"/>
  <headerFooter>
    <oddHeader>&amp;L&amp;"-,Tučné"MĚSTO Štíty&amp;"-,Obyčejné"
&amp;9IČO: 00303453
DIČ: CZ00303453&amp;C&amp;"-,Tučné"&amp;12&amp;A&amp;RRok 2025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0"/>
  <sheetViews>
    <sheetView topLeftCell="A148" zoomScale="160" zoomScaleNormal="160" workbookViewId="0">
      <selection activeCell="G179" sqref="G179"/>
    </sheetView>
  </sheetViews>
  <sheetFormatPr defaultRowHeight="15" x14ac:dyDescent="0.25"/>
  <cols>
    <col min="1" max="1" width="3.7109375" style="69" customWidth="1"/>
    <col min="2" max="2" width="6.7109375" style="70" customWidth="1"/>
    <col min="3" max="4" width="5.7109375" style="71" customWidth="1"/>
    <col min="5" max="5" width="79" style="19" customWidth="1"/>
  </cols>
  <sheetData>
    <row r="1" spans="1:5" s="130" customFormat="1" ht="20.25" x14ac:dyDescent="0.25">
      <c r="A1" s="51" t="s">
        <v>43</v>
      </c>
      <c r="B1" s="52"/>
      <c r="C1" s="52"/>
      <c r="D1" s="52"/>
      <c r="E1" s="7"/>
    </row>
    <row r="2" spans="1:5" s="130" customFormat="1" ht="16.899999999999999" customHeight="1" x14ac:dyDescent="0.25">
      <c r="A2" s="53"/>
      <c r="B2" s="52"/>
      <c r="C2" s="54"/>
      <c r="D2" s="54"/>
      <c r="E2" s="7"/>
    </row>
    <row r="3" spans="1:5" s="3" customFormat="1" ht="16.5" x14ac:dyDescent="0.25">
      <c r="A3" s="298" t="s">
        <v>44</v>
      </c>
      <c r="B3" s="298"/>
      <c r="C3" s="299"/>
      <c r="D3" s="299"/>
      <c r="E3" s="8" t="s">
        <v>188</v>
      </c>
    </row>
    <row r="4" spans="1:5" s="3" customFormat="1" ht="16.5" x14ac:dyDescent="0.25">
      <c r="A4" s="144"/>
      <c r="B4" s="144"/>
      <c r="C4" s="55"/>
      <c r="D4" s="55"/>
      <c r="E4" s="8" t="s">
        <v>45</v>
      </c>
    </row>
    <row r="5" spans="1:5" s="3" customFormat="1" ht="12" customHeight="1" x14ac:dyDescent="0.25">
      <c r="A5" s="144"/>
      <c r="B5" s="144"/>
      <c r="C5" s="55"/>
      <c r="D5" s="55"/>
      <c r="E5" s="8"/>
    </row>
    <row r="6" spans="1:5" s="3" customFormat="1" ht="16.5" x14ac:dyDescent="0.25">
      <c r="A6" s="144"/>
      <c r="B6" s="144"/>
      <c r="C6" s="55"/>
      <c r="D6" s="55"/>
      <c r="E6" s="9" t="s">
        <v>46</v>
      </c>
    </row>
    <row r="7" spans="1:5" s="3" customFormat="1" ht="12" customHeight="1" x14ac:dyDescent="0.25">
      <c r="A7" s="144"/>
      <c r="B7" s="144"/>
      <c r="C7" s="55"/>
      <c r="D7" s="55"/>
      <c r="E7" s="8"/>
    </row>
    <row r="8" spans="1:5" s="3" customFormat="1" ht="16.5" x14ac:dyDescent="0.25">
      <c r="A8" s="144"/>
      <c r="B8" s="144"/>
      <c r="C8" s="55"/>
      <c r="D8" s="55"/>
      <c r="E8" s="9" t="s">
        <v>189</v>
      </c>
    </row>
    <row r="9" spans="1:5" s="3" customFormat="1" ht="5.0999999999999996" customHeight="1" x14ac:dyDescent="0.25">
      <c r="A9" s="144"/>
      <c r="B9" s="144"/>
      <c r="C9" s="55"/>
      <c r="D9" s="55"/>
      <c r="E9" s="8"/>
    </row>
    <row r="10" spans="1:5" s="3" customFormat="1" ht="16.5" x14ac:dyDescent="0.25">
      <c r="A10" s="56"/>
      <c r="B10" s="17"/>
      <c r="C10" s="57"/>
      <c r="D10" s="57"/>
      <c r="E10" s="10" t="s">
        <v>193</v>
      </c>
    </row>
    <row r="11" spans="1:5" s="3" customFormat="1" ht="12" customHeight="1" x14ac:dyDescent="0.25">
      <c r="A11" s="177"/>
      <c r="B11" s="58"/>
      <c r="C11" s="178"/>
      <c r="D11" s="178"/>
      <c r="E11" s="179"/>
    </row>
    <row r="12" spans="1:5" s="3" customFormat="1" ht="15.75" x14ac:dyDescent="0.25">
      <c r="A12" s="17" t="s">
        <v>47</v>
      </c>
      <c r="B12" s="54"/>
      <c r="C12" s="146"/>
      <c r="D12" s="146"/>
      <c r="E12" s="7"/>
    </row>
    <row r="13" spans="1:5" s="3" customFormat="1" ht="15.75" x14ac:dyDescent="0.25">
      <c r="A13" s="58"/>
      <c r="B13" s="59"/>
      <c r="C13" s="15"/>
      <c r="D13" s="15"/>
      <c r="E13" s="11"/>
    </row>
    <row r="14" spans="1:5" s="128" customFormat="1" ht="27.95" customHeight="1" x14ac:dyDescent="0.25">
      <c r="A14" s="301" t="s">
        <v>244</v>
      </c>
      <c r="B14" s="301"/>
      <c r="C14" s="301"/>
      <c r="D14" s="301"/>
      <c r="E14" s="301"/>
    </row>
    <row r="15" spans="1:5" s="129" customFormat="1" ht="14.1" customHeight="1" x14ac:dyDescent="0.25">
      <c r="A15" s="235"/>
      <c r="B15" s="235"/>
      <c r="C15" s="235"/>
      <c r="D15" s="235"/>
      <c r="E15" s="235"/>
    </row>
    <row r="16" spans="1:5" s="4" customFormat="1" x14ac:dyDescent="0.25">
      <c r="A16" s="53" t="s">
        <v>48</v>
      </c>
      <c r="B16" s="224" t="s">
        <v>4</v>
      </c>
      <c r="C16" s="292" t="s">
        <v>49</v>
      </c>
      <c r="D16" s="292"/>
      <c r="E16" s="292"/>
    </row>
    <row r="17" spans="1:5" s="4" customFormat="1" x14ac:dyDescent="0.25">
      <c r="A17" s="53"/>
      <c r="B17" s="225" t="s">
        <v>217</v>
      </c>
      <c r="C17" s="226">
        <v>1111</v>
      </c>
      <c r="D17" s="290" t="s">
        <v>120</v>
      </c>
      <c r="E17" s="290"/>
    </row>
    <row r="18" spans="1:5" s="4" customFormat="1" x14ac:dyDescent="0.25">
      <c r="A18" s="53"/>
      <c r="B18" s="225" t="s">
        <v>217</v>
      </c>
      <c r="C18" s="226">
        <v>1112</v>
      </c>
      <c r="D18" s="290" t="s">
        <v>126</v>
      </c>
      <c r="E18" s="290"/>
    </row>
    <row r="19" spans="1:5" s="6" customFormat="1" x14ac:dyDescent="0.25">
      <c r="A19" s="53"/>
      <c r="B19" s="225" t="s">
        <v>217</v>
      </c>
      <c r="C19" s="226">
        <v>1113</v>
      </c>
      <c r="D19" s="290" t="s">
        <v>127</v>
      </c>
      <c r="E19" s="290"/>
    </row>
    <row r="20" spans="1:5" s="4" customFormat="1" x14ac:dyDescent="0.25">
      <c r="A20" s="53"/>
      <c r="B20" s="225" t="s">
        <v>217</v>
      </c>
      <c r="C20" s="226">
        <v>1121</v>
      </c>
      <c r="D20" s="290" t="s">
        <v>128</v>
      </c>
      <c r="E20" s="290"/>
    </row>
    <row r="21" spans="1:5" s="4" customFormat="1" x14ac:dyDescent="0.25">
      <c r="A21" s="53"/>
      <c r="B21" s="227" t="s">
        <v>218</v>
      </c>
      <c r="C21" s="228">
        <v>1122</v>
      </c>
      <c r="D21" s="300" t="s">
        <v>219</v>
      </c>
      <c r="E21" s="300"/>
    </row>
    <row r="22" spans="1:5" s="4" customFormat="1" x14ac:dyDescent="0.25">
      <c r="A22" s="53"/>
      <c r="B22" s="225" t="s">
        <v>217</v>
      </c>
      <c r="C22" s="226">
        <v>1211</v>
      </c>
      <c r="D22" s="290" t="s">
        <v>129</v>
      </c>
      <c r="E22" s="290"/>
    </row>
    <row r="23" spans="1:5" s="4" customFormat="1" x14ac:dyDescent="0.25">
      <c r="A23" s="53"/>
      <c r="B23" s="225" t="s">
        <v>217</v>
      </c>
      <c r="C23" s="226">
        <v>1511</v>
      </c>
      <c r="D23" s="290" t="s">
        <v>130</v>
      </c>
      <c r="E23" s="290"/>
    </row>
    <row r="24" spans="1:5" s="2" customFormat="1" ht="14.45" customHeight="1" x14ac:dyDescent="0.25">
      <c r="A24" s="60"/>
      <c r="B24" s="61"/>
      <c r="C24" s="62"/>
      <c r="D24" s="62"/>
      <c r="E24" s="12"/>
    </row>
    <row r="25" spans="1:5" s="4" customFormat="1" x14ac:dyDescent="0.25">
      <c r="A25" s="53" t="s">
        <v>48</v>
      </c>
      <c r="B25" s="224" t="s">
        <v>4</v>
      </c>
      <c r="C25" s="292" t="s">
        <v>50</v>
      </c>
      <c r="D25" s="292"/>
      <c r="E25" s="292"/>
    </row>
    <row r="26" spans="1:5" s="4" customFormat="1" ht="27.95" customHeight="1" x14ac:dyDescent="0.25">
      <c r="A26" s="53"/>
      <c r="B26" s="225" t="s">
        <v>217</v>
      </c>
      <c r="C26" s="226">
        <v>1334</v>
      </c>
      <c r="D26" s="290" t="s">
        <v>132</v>
      </c>
      <c r="E26" s="290"/>
    </row>
    <row r="27" spans="1:5" s="4" customFormat="1" x14ac:dyDescent="0.25">
      <c r="A27" s="53"/>
      <c r="B27" s="225" t="s">
        <v>217</v>
      </c>
      <c r="C27" s="226">
        <v>1341</v>
      </c>
      <c r="D27" s="290" t="s">
        <v>138</v>
      </c>
      <c r="E27" s="290"/>
    </row>
    <row r="28" spans="1:5" s="6" customFormat="1" x14ac:dyDescent="0.25">
      <c r="A28" s="53"/>
      <c r="B28" s="225" t="s">
        <v>217</v>
      </c>
      <c r="C28" s="226">
        <v>1342</v>
      </c>
      <c r="D28" s="290" t="s">
        <v>139</v>
      </c>
      <c r="E28" s="290"/>
    </row>
    <row r="29" spans="1:5" s="4" customFormat="1" x14ac:dyDescent="0.25">
      <c r="A29" s="53"/>
      <c r="B29" s="225" t="s">
        <v>217</v>
      </c>
      <c r="C29" s="226">
        <v>1345</v>
      </c>
      <c r="D29" s="290" t="s">
        <v>220</v>
      </c>
      <c r="E29" s="290"/>
    </row>
    <row r="30" spans="1:5" s="4" customFormat="1" x14ac:dyDescent="0.25">
      <c r="A30" s="53"/>
      <c r="B30" s="225" t="s">
        <v>217</v>
      </c>
      <c r="C30" s="226">
        <v>1349</v>
      </c>
      <c r="D30" s="290" t="s">
        <v>221</v>
      </c>
      <c r="E30" s="290"/>
    </row>
    <row r="31" spans="1:5" s="4" customFormat="1" ht="27.95" customHeight="1" x14ac:dyDescent="0.25">
      <c r="A31" s="53"/>
      <c r="B31" s="225" t="s">
        <v>217</v>
      </c>
      <c r="C31" s="226">
        <v>1356</v>
      </c>
      <c r="D31" s="290" t="s">
        <v>222</v>
      </c>
      <c r="E31" s="290"/>
    </row>
    <row r="32" spans="1:5" s="4" customFormat="1" ht="27.95" customHeight="1" x14ac:dyDescent="0.25">
      <c r="A32" s="53"/>
      <c r="B32" s="225" t="s">
        <v>217</v>
      </c>
      <c r="C32" s="226">
        <v>1381</v>
      </c>
      <c r="D32" s="290" t="s">
        <v>134</v>
      </c>
      <c r="E32" s="290"/>
    </row>
    <row r="33" spans="1:5" s="4" customFormat="1" ht="15" customHeight="1" x14ac:dyDescent="0.25">
      <c r="A33" s="53"/>
      <c r="B33" s="225" t="s">
        <v>217</v>
      </c>
      <c r="C33" s="226">
        <v>1382</v>
      </c>
      <c r="D33" s="290" t="s">
        <v>135</v>
      </c>
      <c r="E33" s="290"/>
    </row>
    <row r="34" spans="1:5" s="4" customFormat="1" ht="27.95" customHeight="1" x14ac:dyDescent="0.25">
      <c r="A34" s="53"/>
      <c r="B34" s="225" t="s">
        <v>217</v>
      </c>
      <c r="C34" s="226">
        <v>1386</v>
      </c>
      <c r="D34" s="290" t="s">
        <v>223</v>
      </c>
      <c r="E34" s="290"/>
    </row>
    <row r="35" spans="1:5" s="4" customFormat="1" ht="27.95" customHeight="1" x14ac:dyDescent="0.25">
      <c r="A35" s="53"/>
      <c r="B35" s="225" t="s">
        <v>217</v>
      </c>
      <c r="C35" s="226">
        <v>1387</v>
      </c>
      <c r="D35" s="290" t="s">
        <v>225</v>
      </c>
      <c r="E35" s="290"/>
    </row>
    <row r="36" spans="1:5" s="4" customFormat="1" ht="14.45" customHeight="1" x14ac:dyDescent="0.25">
      <c r="A36" s="53"/>
      <c r="B36" s="225"/>
      <c r="C36" s="226"/>
      <c r="D36" s="229"/>
      <c r="E36" s="229"/>
    </row>
    <row r="37" spans="1:5" s="4" customFormat="1" ht="14.45" customHeight="1" x14ac:dyDescent="0.25">
      <c r="A37" s="60"/>
      <c r="B37" s="61"/>
      <c r="C37" s="62"/>
      <c r="D37" s="296"/>
      <c r="E37" s="296"/>
    </row>
    <row r="38" spans="1:5" s="4" customFormat="1" x14ac:dyDescent="0.25">
      <c r="A38" s="297" t="s">
        <v>224</v>
      </c>
      <c r="B38" s="297"/>
      <c r="C38" s="297"/>
      <c r="D38" s="297"/>
      <c r="E38" s="297"/>
    </row>
    <row r="39" spans="1:5" s="4" customFormat="1" x14ac:dyDescent="0.25">
      <c r="A39" s="297"/>
      <c r="B39" s="297"/>
      <c r="C39" s="297"/>
      <c r="D39" s="297"/>
      <c r="E39" s="297"/>
    </row>
    <row r="40" spans="1:5" s="4" customFormat="1" x14ac:dyDescent="0.25">
      <c r="A40" s="297"/>
      <c r="B40" s="297"/>
      <c r="C40" s="297"/>
      <c r="D40" s="297"/>
      <c r="E40" s="297"/>
    </row>
    <row r="41" spans="1:5" s="4" customFormat="1" x14ac:dyDescent="0.25">
      <c r="A41" s="12"/>
      <c r="B41" s="12"/>
      <c r="C41" s="12"/>
      <c r="D41" s="12"/>
      <c r="E41" s="12"/>
    </row>
    <row r="42" spans="1:5" s="4" customFormat="1" x14ac:dyDescent="0.25">
      <c r="A42" s="53" t="s">
        <v>48</v>
      </c>
      <c r="B42" s="224" t="s">
        <v>4</v>
      </c>
      <c r="C42" s="292" t="s">
        <v>5</v>
      </c>
      <c r="D42" s="292"/>
      <c r="E42" s="292"/>
    </row>
    <row r="43" spans="1:5" s="4" customFormat="1" x14ac:dyDescent="0.25">
      <c r="A43" s="53"/>
      <c r="B43" s="225" t="s">
        <v>217</v>
      </c>
      <c r="C43" s="226">
        <v>1361</v>
      </c>
      <c r="D43" s="293" t="s">
        <v>142</v>
      </c>
      <c r="E43" s="293"/>
    </row>
    <row r="44" spans="1:5" s="130" customFormat="1" ht="20.25" x14ac:dyDescent="0.25">
      <c r="A44" s="51" t="s">
        <v>43</v>
      </c>
      <c r="B44" s="52"/>
      <c r="C44" s="52"/>
      <c r="D44" s="52"/>
      <c r="E44" s="7"/>
    </row>
    <row r="45" spans="1:5" s="130" customFormat="1" ht="16.899999999999999" customHeight="1" x14ac:dyDescent="0.25">
      <c r="A45" s="53"/>
      <c r="B45" s="52"/>
      <c r="C45" s="54"/>
      <c r="D45" s="54"/>
      <c r="E45" s="7"/>
    </row>
    <row r="46" spans="1:5" s="4" customFormat="1" ht="15.75" x14ac:dyDescent="0.25">
      <c r="A46" s="17" t="s">
        <v>226</v>
      </c>
      <c r="B46" s="54"/>
      <c r="C46" s="146"/>
      <c r="D46" s="146"/>
      <c r="E46" s="7"/>
    </row>
    <row r="47" spans="1:5" s="4" customFormat="1" ht="13.15" customHeight="1" x14ac:dyDescent="0.25">
      <c r="A47" s="11"/>
      <c r="B47" s="59"/>
      <c r="C47" s="15"/>
      <c r="D47" s="15"/>
      <c r="E47" s="11"/>
    </row>
    <row r="48" spans="1:5" s="4" customFormat="1" ht="15.6" customHeight="1" x14ac:dyDescent="0.25">
      <c r="A48" s="17" t="s">
        <v>227</v>
      </c>
      <c r="B48" s="54"/>
      <c r="C48" s="146"/>
      <c r="D48" s="146"/>
      <c r="E48" s="7"/>
    </row>
    <row r="49" spans="1:5" s="4" customFormat="1" ht="13.15" customHeight="1" x14ac:dyDescent="0.25">
      <c r="A49" s="11"/>
      <c r="B49" s="59"/>
      <c r="C49" s="15"/>
      <c r="D49" s="15"/>
      <c r="E49" s="11"/>
    </row>
    <row r="50" spans="1:5" s="4" customFormat="1" ht="15.75" x14ac:dyDescent="0.25">
      <c r="A50" s="17" t="s">
        <v>51</v>
      </c>
      <c r="B50" s="54"/>
      <c r="C50" s="146"/>
      <c r="D50" s="146"/>
      <c r="E50" s="7"/>
    </row>
    <row r="51" spans="1:5" s="6" customFormat="1" ht="27.95" customHeight="1" x14ac:dyDescent="0.25">
      <c r="A51" s="53"/>
      <c r="B51" s="225" t="s">
        <v>217</v>
      </c>
      <c r="C51" s="226">
        <v>4112</v>
      </c>
      <c r="D51" s="293" t="s">
        <v>239</v>
      </c>
      <c r="E51" s="293"/>
    </row>
    <row r="52" spans="1:5" s="4" customFormat="1" ht="15.6" customHeight="1" x14ac:dyDescent="0.25">
      <c r="A52" s="53"/>
      <c r="B52" s="225" t="s">
        <v>217</v>
      </c>
      <c r="C52" s="226">
        <v>4116</v>
      </c>
      <c r="D52" s="293" t="s">
        <v>272</v>
      </c>
      <c r="E52" s="293"/>
    </row>
    <row r="53" spans="1:5" s="4" customFormat="1" ht="15.6" customHeight="1" x14ac:dyDescent="0.25">
      <c r="A53" s="53"/>
      <c r="B53" s="225"/>
      <c r="C53" s="226"/>
      <c r="D53" s="310" t="s">
        <v>268</v>
      </c>
      <c r="E53" s="310"/>
    </row>
    <row r="54" spans="1:5" s="4" customFormat="1" ht="15.6" customHeight="1" x14ac:dyDescent="0.25">
      <c r="A54" s="53"/>
      <c r="B54" s="225"/>
      <c r="C54" s="226"/>
      <c r="D54" s="308" t="s">
        <v>240</v>
      </c>
      <c r="E54" s="308"/>
    </row>
    <row r="55" spans="1:5" s="4" customFormat="1" ht="15.6" customHeight="1" x14ac:dyDescent="0.25">
      <c r="A55" s="53"/>
      <c r="B55" s="225"/>
      <c r="C55" s="226"/>
      <c r="D55" s="293" t="s">
        <v>242</v>
      </c>
      <c r="E55" s="293"/>
    </row>
    <row r="56" spans="1:5" s="4" customFormat="1" ht="15.6" customHeight="1" x14ac:dyDescent="0.25">
      <c r="A56" s="53"/>
      <c r="B56" s="225"/>
      <c r="C56" s="226"/>
      <c r="D56" s="293" t="s">
        <v>243</v>
      </c>
      <c r="E56" s="293"/>
    </row>
    <row r="57" spans="1:5" s="4" customFormat="1" ht="15.6" customHeight="1" x14ac:dyDescent="0.25">
      <c r="A57" s="53"/>
      <c r="B57" s="225"/>
      <c r="C57" s="226"/>
      <c r="D57" s="293" t="s">
        <v>269</v>
      </c>
      <c r="E57" s="293"/>
    </row>
    <row r="58" spans="1:5" s="4" customFormat="1" ht="15.6" customHeight="1" x14ac:dyDescent="0.25">
      <c r="A58" s="53"/>
      <c r="B58" s="225"/>
      <c r="C58" s="226"/>
      <c r="D58" s="293" t="s">
        <v>270</v>
      </c>
      <c r="E58" s="293"/>
    </row>
    <row r="59" spans="1:5" s="4" customFormat="1" ht="15.6" customHeight="1" x14ac:dyDescent="0.25">
      <c r="A59" s="53"/>
      <c r="B59" s="225"/>
      <c r="C59" s="226"/>
      <c r="D59" s="310" t="s">
        <v>271</v>
      </c>
      <c r="E59" s="310"/>
    </row>
    <row r="60" spans="1:5" s="6" customFormat="1" ht="15.6" customHeight="1" x14ac:dyDescent="0.25">
      <c r="A60" s="53"/>
      <c r="B60" s="225" t="s">
        <v>217</v>
      </c>
      <c r="C60" s="226">
        <v>4122</v>
      </c>
      <c r="D60" s="293" t="s">
        <v>275</v>
      </c>
      <c r="E60" s="293"/>
    </row>
    <row r="61" spans="1:5" s="6" customFormat="1" ht="15.6" customHeight="1" x14ac:dyDescent="0.25">
      <c r="A61" s="53"/>
      <c r="B61" s="225"/>
      <c r="C61" s="226"/>
      <c r="D61" s="293" t="s">
        <v>241</v>
      </c>
      <c r="E61" s="293"/>
    </row>
    <row r="62" spans="1:5" s="4" customFormat="1" ht="13.15" customHeight="1" x14ac:dyDescent="0.25">
      <c r="A62" s="60"/>
      <c r="B62" s="61"/>
      <c r="C62" s="62"/>
      <c r="D62" s="293" t="s">
        <v>274</v>
      </c>
      <c r="E62" s="293"/>
    </row>
    <row r="63" spans="1:5" s="4" customFormat="1" ht="13.15" customHeight="1" x14ac:dyDescent="0.25">
      <c r="A63" s="60"/>
      <c r="B63" s="61"/>
      <c r="C63" s="62"/>
      <c r="D63" s="145"/>
      <c r="E63" s="145"/>
    </row>
    <row r="64" spans="1:5" s="4" customFormat="1" x14ac:dyDescent="0.25">
      <c r="A64" s="7" t="s">
        <v>52</v>
      </c>
      <c r="B64" s="54"/>
      <c r="C64" s="295"/>
      <c r="D64" s="295"/>
      <c r="E64" s="295"/>
    </row>
    <row r="65" spans="1:5" s="4" customFormat="1" ht="27.95" customHeight="1" x14ac:dyDescent="0.25">
      <c r="A65" s="7"/>
      <c r="B65" s="54"/>
      <c r="C65" s="290" t="s">
        <v>228</v>
      </c>
      <c r="D65" s="290"/>
      <c r="E65" s="290"/>
    </row>
    <row r="66" spans="1:5" s="2" customFormat="1" ht="13.15" customHeight="1" x14ac:dyDescent="0.25">
      <c r="A66" s="60"/>
      <c r="B66" s="61"/>
      <c r="C66" s="62"/>
      <c r="D66" s="62"/>
      <c r="E66" s="12"/>
    </row>
    <row r="67" spans="1:5" s="4" customFormat="1" ht="15.75" x14ac:dyDescent="0.25">
      <c r="A67" s="17" t="s">
        <v>53</v>
      </c>
      <c r="B67" s="54"/>
      <c r="C67" s="146"/>
      <c r="D67" s="146"/>
      <c r="E67" s="7"/>
    </row>
    <row r="68" spans="1:5" s="4" customFormat="1" x14ac:dyDescent="0.25">
      <c r="A68" s="53" t="s">
        <v>48</v>
      </c>
      <c r="B68" s="230">
        <v>1032</v>
      </c>
      <c r="C68" s="292" t="s">
        <v>54</v>
      </c>
      <c r="D68" s="292"/>
      <c r="E68" s="292"/>
    </row>
    <row r="69" spans="1:5" s="4" customFormat="1" ht="27.95" customHeight="1" x14ac:dyDescent="0.25">
      <c r="A69" s="53"/>
      <c r="B69" s="225" t="s">
        <v>217</v>
      </c>
      <c r="C69" s="226">
        <v>2111</v>
      </c>
      <c r="D69" s="293" t="s">
        <v>144</v>
      </c>
      <c r="E69" s="293"/>
    </row>
    <row r="70" spans="1:5" s="4" customFormat="1" x14ac:dyDescent="0.25">
      <c r="A70" s="53"/>
      <c r="B70" s="225" t="s">
        <v>217</v>
      </c>
      <c r="C70" s="226">
        <v>2112</v>
      </c>
      <c r="D70" s="293" t="s">
        <v>229</v>
      </c>
      <c r="E70" s="293"/>
    </row>
    <row r="71" spans="1:5" s="4" customFormat="1" ht="52.15" customHeight="1" x14ac:dyDescent="0.25">
      <c r="A71" s="53"/>
      <c r="B71" s="225" t="s">
        <v>217</v>
      </c>
      <c r="C71" s="226">
        <v>2131</v>
      </c>
      <c r="D71" s="290" t="s">
        <v>267</v>
      </c>
      <c r="E71" s="290"/>
    </row>
    <row r="72" spans="1:5" s="4" customFormat="1" ht="27.95" customHeight="1" x14ac:dyDescent="0.25">
      <c r="A72" s="53"/>
      <c r="B72" s="227" t="s">
        <v>218</v>
      </c>
      <c r="C72" s="228">
        <v>2324</v>
      </c>
      <c r="D72" s="294" t="s">
        <v>230</v>
      </c>
      <c r="E72" s="294"/>
    </row>
    <row r="73" spans="1:5" s="2" customFormat="1" ht="10.15" customHeight="1" x14ac:dyDescent="0.25">
      <c r="A73" s="60"/>
      <c r="B73" s="63"/>
      <c r="C73" s="59"/>
      <c r="D73" s="59"/>
      <c r="E73" s="11"/>
    </row>
    <row r="74" spans="1:5" s="2" customFormat="1" ht="10.15" customHeight="1" x14ac:dyDescent="0.25">
      <c r="A74" s="60"/>
      <c r="B74" s="63"/>
      <c r="C74" s="59"/>
      <c r="D74" s="59"/>
      <c r="E74" s="11"/>
    </row>
    <row r="75" spans="1:5" s="4" customFormat="1" ht="15.75" x14ac:dyDescent="0.25">
      <c r="A75" s="17" t="s">
        <v>55</v>
      </c>
      <c r="B75" s="54"/>
      <c r="C75" s="146"/>
      <c r="D75" s="146"/>
      <c r="E75" s="7"/>
    </row>
    <row r="76" spans="1:5" s="4" customFormat="1" x14ac:dyDescent="0.25">
      <c r="A76" s="53" t="s">
        <v>48</v>
      </c>
      <c r="B76" s="230">
        <v>2143</v>
      </c>
      <c r="C76" s="292" t="s">
        <v>56</v>
      </c>
      <c r="D76" s="292"/>
      <c r="E76" s="292"/>
    </row>
    <row r="77" spans="1:5" s="4" customFormat="1" ht="15" customHeight="1" x14ac:dyDescent="0.25">
      <c r="A77" s="53"/>
      <c r="B77" s="225" t="s">
        <v>217</v>
      </c>
      <c r="C77" s="226">
        <v>2111</v>
      </c>
      <c r="D77" s="293" t="s">
        <v>88</v>
      </c>
      <c r="E77" s="293"/>
    </row>
    <row r="78" spans="1:5" s="4" customFormat="1" x14ac:dyDescent="0.25">
      <c r="A78" s="53"/>
      <c r="B78" s="225" t="s">
        <v>217</v>
      </c>
      <c r="C78" s="226">
        <v>2112</v>
      </c>
      <c r="D78" s="293" t="s">
        <v>57</v>
      </c>
      <c r="E78" s="293"/>
    </row>
    <row r="79" spans="1:5" s="4" customFormat="1" x14ac:dyDescent="0.25">
      <c r="A79" s="53"/>
      <c r="B79" s="225"/>
      <c r="C79" s="226"/>
      <c r="D79" s="293" t="s">
        <v>146</v>
      </c>
      <c r="E79" s="293"/>
    </row>
    <row r="80" spans="1:5" s="2" customFormat="1" ht="9" customHeight="1" x14ac:dyDescent="0.25">
      <c r="A80" s="60"/>
      <c r="B80" s="64"/>
      <c r="C80" s="65"/>
      <c r="D80" s="13"/>
      <c r="E80" s="13"/>
    </row>
    <row r="81" spans="1:5" s="2" customFormat="1" ht="9" customHeight="1" x14ac:dyDescent="0.25">
      <c r="A81" s="60"/>
      <c r="B81" s="64"/>
      <c r="C81" s="65"/>
      <c r="D81" s="13"/>
      <c r="E81" s="13"/>
    </row>
    <row r="82" spans="1:5" s="4" customFormat="1" ht="15.75" x14ac:dyDescent="0.25">
      <c r="A82" s="17" t="s">
        <v>58</v>
      </c>
      <c r="B82" s="54"/>
      <c r="C82" s="146"/>
      <c r="D82" s="146"/>
      <c r="E82" s="7"/>
    </row>
    <row r="83" spans="1:5" s="4" customFormat="1" x14ac:dyDescent="0.25">
      <c r="A83" s="53" t="s">
        <v>48</v>
      </c>
      <c r="B83" s="230">
        <v>2310</v>
      </c>
      <c r="C83" s="292" t="s">
        <v>59</v>
      </c>
      <c r="D83" s="292"/>
      <c r="E83" s="292"/>
    </row>
    <row r="84" spans="1:5" s="4" customFormat="1" x14ac:dyDescent="0.25">
      <c r="A84" s="53"/>
      <c r="B84" s="225" t="s">
        <v>217</v>
      </c>
      <c r="C84" s="226">
        <v>2111</v>
      </c>
      <c r="D84" s="293" t="s">
        <v>60</v>
      </c>
      <c r="E84" s="293"/>
    </row>
    <row r="85" spans="1:5" s="4" customFormat="1" ht="7.9" customHeight="1" x14ac:dyDescent="0.25">
      <c r="A85" s="53"/>
      <c r="B85" s="227"/>
      <c r="C85" s="228"/>
      <c r="D85" s="226"/>
      <c r="E85" s="231"/>
    </row>
    <row r="86" spans="1:5" s="4" customFormat="1" x14ac:dyDescent="0.25">
      <c r="A86" s="53" t="s">
        <v>48</v>
      </c>
      <c r="B86" s="230">
        <v>2321</v>
      </c>
      <c r="C86" s="292" t="s">
        <v>61</v>
      </c>
      <c r="D86" s="292"/>
      <c r="E86" s="292"/>
    </row>
    <row r="87" spans="1:5" s="4" customFormat="1" x14ac:dyDescent="0.25">
      <c r="A87" s="53"/>
      <c r="B87" s="225" t="s">
        <v>217</v>
      </c>
      <c r="C87" s="226">
        <v>2111</v>
      </c>
      <c r="D87" s="293" t="s">
        <v>62</v>
      </c>
      <c r="E87" s="293"/>
    </row>
    <row r="88" spans="1:5" s="130" customFormat="1" ht="20.25" x14ac:dyDescent="0.25">
      <c r="A88" s="51" t="s">
        <v>43</v>
      </c>
      <c r="B88" s="52"/>
      <c r="C88" s="52"/>
      <c r="D88" s="52"/>
      <c r="E88" s="7"/>
    </row>
    <row r="89" spans="1:5" s="130" customFormat="1" ht="16.899999999999999" customHeight="1" x14ac:dyDescent="0.25">
      <c r="A89" s="53"/>
      <c r="B89" s="52"/>
      <c r="C89" s="54"/>
      <c r="D89" s="54"/>
      <c r="E89" s="7"/>
    </row>
    <row r="90" spans="1:5" s="3" customFormat="1" ht="15.75" x14ac:dyDescent="0.25">
      <c r="A90" s="17" t="s">
        <v>63</v>
      </c>
      <c r="B90" s="54"/>
      <c r="C90" s="146"/>
      <c r="D90" s="146"/>
      <c r="E90" s="7"/>
    </row>
    <row r="91" spans="1:5" s="3" customFormat="1" x14ac:dyDescent="0.25">
      <c r="A91" s="53" t="s">
        <v>48</v>
      </c>
      <c r="B91" s="230">
        <v>3314</v>
      </c>
      <c r="C91" s="292" t="s">
        <v>249</v>
      </c>
      <c r="D91" s="292"/>
      <c r="E91" s="292"/>
    </row>
    <row r="92" spans="1:5" s="3" customFormat="1" ht="15" customHeight="1" x14ac:dyDescent="0.25">
      <c r="A92" s="53"/>
      <c r="B92" s="225" t="s">
        <v>217</v>
      </c>
      <c r="C92" s="226">
        <v>2111</v>
      </c>
      <c r="D92" s="293" t="s">
        <v>183</v>
      </c>
      <c r="E92" s="293"/>
    </row>
    <row r="93" spans="1:5" s="3" customFormat="1" ht="15" customHeight="1" x14ac:dyDescent="0.25">
      <c r="A93" s="53"/>
      <c r="B93" s="225" t="s">
        <v>217</v>
      </c>
      <c r="C93" s="226">
        <v>2212</v>
      </c>
      <c r="D93" s="293" t="s">
        <v>200</v>
      </c>
      <c r="E93" s="293"/>
    </row>
    <row r="94" spans="1:5" s="2" customFormat="1" ht="9" customHeight="1" x14ac:dyDescent="0.25">
      <c r="A94" s="60"/>
      <c r="B94" s="64"/>
      <c r="C94" s="65"/>
      <c r="D94" s="13"/>
      <c r="E94" s="13"/>
    </row>
    <row r="95" spans="1:5" s="3" customFormat="1" x14ac:dyDescent="0.25">
      <c r="A95" s="53" t="s">
        <v>48</v>
      </c>
      <c r="B95" s="230">
        <v>3319</v>
      </c>
      <c r="C95" s="292" t="s">
        <v>64</v>
      </c>
      <c r="D95" s="292"/>
      <c r="E95" s="292"/>
    </row>
    <row r="96" spans="1:5" s="3" customFormat="1" x14ac:dyDescent="0.25">
      <c r="A96" s="53"/>
      <c r="B96" s="225" t="s">
        <v>217</v>
      </c>
      <c r="C96" s="226">
        <v>2111</v>
      </c>
      <c r="D96" s="290" t="s">
        <v>65</v>
      </c>
      <c r="E96" s="290"/>
    </row>
    <row r="97" spans="1:5" s="2" customFormat="1" ht="45" customHeight="1" x14ac:dyDescent="0.25">
      <c r="A97" s="60"/>
      <c r="B97" s="61"/>
      <c r="C97" s="62"/>
      <c r="D97" s="303" t="s">
        <v>246</v>
      </c>
      <c r="E97" s="303"/>
    </row>
    <row r="98" spans="1:5" s="4" customFormat="1" ht="27.95" customHeight="1" x14ac:dyDescent="0.25">
      <c r="A98" s="53"/>
      <c r="B98" s="225" t="s">
        <v>217</v>
      </c>
      <c r="C98" s="226">
        <v>2111</v>
      </c>
      <c r="D98" s="290" t="s">
        <v>159</v>
      </c>
      <c r="E98" s="290"/>
    </row>
    <row r="99" spans="1:5" s="4" customFormat="1" ht="15" customHeight="1" x14ac:dyDescent="0.25">
      <c r="A99" s="53"/>
      <c r="B99" s="225" t="s">
        <v>217</v>
      </c>
      <c r="C99" s="226">
        <v>2132</v>
      </c>
      <c r="D99" s="302" t="s">
        <v>85</v>
      </c>
      <c r="E99" s="302"/>
    </row>
    <row r="100" spans="1:5" s="4" customFormat="1" ht="15" customHeight="1" x14ac:dyDescent="0.25">
      <c r="A100" s="53"/>
      <c r="B100" s="225" t="s">
        <v>217</v>
      </c>
      <c r="C100" s="226">
        <v>2133</v>
      </c>
      <c r="D100" s="302" t="s">
        <v>149</v>
      </c>
      <c r="E100" s="302"/>
    </row>
    <row r="101" spans="1:5" s="3" customFormat="1" ht="15" customHeight="1" x14ac:dyDescent="0.25">
      <c r="A101" s="53"/>
      <c r="B101" s="225" t="s">
        <v>217</v>
      </c>
      <c r="C101" s="226">
        <v>2212</v>
      </c>
      <c r="D101" s="290" t="s">
        <v>201</v>
      </c>
      <c r="E101" s="290"/>
    </row>
    <row r="102" spans="1:5" s="4" customFormat="1" ht="27.95" customHeight="1" x14ac:dyDescent="0.25">
      <c r="A102" s="53"/>
      <c r="B102" s="227" t="s">
        <v>218</v>
      </c>
      <c r="C102" s="228">
        <v>2321</v>
      </c>
      <c r="D102" s="300" t="s">
        <v>232</v>
      </c>
      <c r="E102" s="300"/>
    </row>
    <row r="103" spans="1:5" s="2" customFormat="1" ht="9" customHeight="1" x14ac:dyDescent="0.25">
      <c r="A103" s="60"/>
      <c r="B103" s="61"/>
      <c r="C103" s="62"/>
      <c r="D103" s="62"/>
      <c r="E103" s="14"/>
    </row>
    <row r="104" spans="1:5" s="3" customFormat="1" x14ac:dyDescent="0.25">
      <c r="A104" s="232" t="s">
        <v>48</v>
      </c>
      <c r="B104" s="233">
        <v>3326</v>
      </c>
      <c r="C104" s="304" t="s">
        <v>231</v>
      </c>
      <c r="D104" s="304"/>
      <c r="E104" s="304"/>
    </row>
    <row r="105" spans="1:5" s="4" customFormat="1" ht="27.95" customHeight="1" x14ac:dyDescent="0.25">
      <c r="A105" s="53"/>
      <c r="B105" s="227" t="s">
        <v>218</v>
      </c>
      <c r="C105" s="228">
        <v>2321</v>
      </c>
      <c r="D105" s="305" t="s">
        <v>233</v>
      </c>
      <c r="E105" s="305"/>
    </row>
    <row r="106" spans="1:5" s="2" customFormat="1" ht="9" customHeight="1" x14ac:dyDescent="0.25">
      <c r="A106" s="60"/>
      <c r="B106" s="64"/>
      <c r="C106" s="65"/>
      <c r="D106" s="13"/>
      <c r="E106" s="13"/>
    </row>
    <row r="107" spans="1:5" s="2" customFormat="1" ht="9" customHeight="1" x14ac:dyDescent="0.25">
      <c r="A107" s="60"/>
      <c r="B107" s="64"/>
      <c r="C107" s="65"/>
      <c r="D107" s="13"/>
      <c r="E107" s="13"/>
    </row>
    <row r="108" spans="1:5" s="4" customFormat="1" ht="15.75" x14ac:dyDescent="0.25">
      <c r="A108" s="17" t="s">
        <v>66</v>
      </c>
      <c r="B108" s="54"/>
      <c r="C108" s="146"/>
      <c r="D108" s="146"/>
      <c r="E108" s="7"/>
    </row>
    <row r="109" spans="1:5" s="4" customFormat="1" x14ac:dyDescent="0.25">
      <c r="A109" s="53" t="s">
        <v>48</v>
      </c>
      <c r="B109" s="230">
        <v>3539</v>
      </c>
      <c r="C109" s="292" t="s">
        <v>67</v>
      </c>
      <c r="D109" s="292"/>
      <c r="E109" s="292"/>
    </row>
    <row r="110" spans="1:5" s="4" customFormat="1" ht="39.950000000000003" customHeight="1" x14ac:dyDescent="0.25">
      <c r="A110" s="53"/>
      <c r="B110" s="225" t="s">
        <v>217</v>
      </c>
      <c r="C110" s="226">
        <v>2111</v>
      </c>
      <c r="D110" s="290" t="s">
        <v>294</v>
      </c>
      <c r="E110" s="290"/>
    </row>
    <row r="111" spans="1:5" s="4" customFormat="1" x14ac:dyDescent="0.25">
      <c r="A111" s="53"/>
      <c r="B111" s="225" t="s">
        <v>217</v>
      </c>
      <c r="C111" s="226">
        <v>2132</v>
      </c>
      <c r="D111" s="290" t="s">
        <v>250</v>
      </c>
      <c r="E111" s="290"/>
    </row>
    <row r="112" spans="1:5" s="4" customFormat="1" ht="15" customHeight="1" x14ac:dyDescent="0.25">
      <c r="A112" s="53"/>
      <c r="B112" s="225" t="s">
        <v>217</v>
      </c>
      <c r="C112" s="226">
        <v>2133</v>
      </c>
      <c r="D112" s="290" t="s">
        <v>251</v>
      </c>
      <c r="E112" s="290"/>
    </row>
    <row r="113" spans="1:5" s="2" customFormat="1" ht="9" customHeight="1" x14ac:dyDescent="0.25">
      <c r="A113" s="60"/>
      <c r="B113" s="64"/>
      <c r="C113" s="65"/>
      <c r="D113" s="62"/>
      <c r="E113" s="14"/>
    </row>
    <row r="114" spans="1:5" s="2" customFormat="1" ht="9" customHeight="1" x14ac:dyDescent="0.25">
      <c r="A114" s="60"/>
      <c r="B114" s="64"/>
      <c r="C114" s="65"/>
      <c r="D114" s="62"/>
      <c r="E114" s="14"/>
    </row>
    <row r="115" spans="1:5" s="4" customFormat="1" ht="15.75" x14ac:dyDescent="0.25">
      <c r="A115" s="17" t="s">
        <v>15</v>
      </c>
      <c r="B115" s="54"/>
      <c r="C115" s="146"/>
      <c r="D115" s="146"/>
      <c r="E115" s="7"/>
    </row>
    <row r="116" spans="1:5" s="4" customFormat="1" x14ac:dyDescent="0.25">
      <c r="A116" s="53" t="s">
        <v>48</v>
      </c>
      <c r="B116" s="230">
        <v>3612</v>
      </c>
      <c r="C116" s="292" t="s">
        <v>114</v>
      </c>
      <c r="D116" s="292"/>
      <c r="E116" s="292"/>
    </row>
    <row r="117" spans="1:5" s="4" customFormat="1" ht="39.950000000000003" customHeight="1" x14ac:dyDescent="0.25">
      <c r="A117" s="53"/>
      <c r="B117" s="225" t="s">
        <v>217</v>
      </c>
      <c r="C117" s="226">
        <v>2111</v>
      </c>
      <c r="D117" s="290" t="s">
        <v>252</v>
      </c>
      <c r="E117" s="290"/>
    </row>
    <row r="118" spans="1:5" s="4" customFormat="1" ht="15" customHeight="1" x14ac:dyDescent="0.25">
      <c r="A118" s="53"/>
      <c r="B118" s="225" t="s">
        <v>217</v>
      </c>
      <c r="C118" s="226">
        <v>2132</v>
      </c>
      <c r="D118" s="290" t="s">
        <v>254</v>
      </c>
      <c r="E118" s="290"/>
    </row>
    <row r="119" spans="1:5" s="4" customFormat="1" ht="27.95" customHeight="1" x14ac:dyDescent="0.25">
      <c r="A119" s="53"/>
      <c r="B119" s="227" t="s">
        <v>218</v>
      </c>
      <c r="C119" s="228">
        <v>2310</v>
      </c>
      <c r="D119" s="300" t="s">
        <v>295</v>
      </c>
      <c r="E119" s="300"/>
    </row>
    <row r="120" spans="1:5" s="4" customFormat="1" ht="27.95" customHeight="1" x14ac:dyDescent="0.25">
      <c r="A120" s="53"/>
      <c r="B120" s="227" t="s">
        <v>218</v>
      </c>
      <c r="C120" s="228">
        <v>2212</v>
      </c>
      <c r="D120" s="291" t="s">
        <v>253</v>
      </c>
      <c r="E120" s="291"/>
    </row>
    <row r="121" spans="1:5" s="4" customFormat="1" ht="27.95" customHeight="1" x14ac:dyDescent="0.25">
      <c r="A121" s="53"/>
      <c r="B121" s="225" t="s">
        <v>217</v>
      </c>
      <c r="C121" s="226">
        <v>2324</v>
      </c>
      <c r="D121" s="290" t="s">
        <v>255</v>
      </c>
      <c r="E121" s="290"/>
    </row>
    <row r="122" spans="1:5" s="4" customFormat="1" ht="27.95" customHeight="1" x14ac:dyDescent="0.25">
      <c r="A122" s="53"/>
      <c r="B122" s="225"/>
      <c r="C122" s="226"/>
      <c r="D122" s="146"/>
      <c r="E122" s="146"/>
    </row>
    <row r="123" spans="1:5" s="4" customFormat="1" ht="27.95" customHeight="1" x14ac:dyDescent="0.25">
      <c r="A123" s="53"/>
      <c r="B123" s="225"/>
      <c r="C123" s="226"/>
      <c r="D123" s="146"/>
      <c r="E123" s="146"/>
    </row>
    <row r="124" spans="1:5" s="4" customFormat="1" ht="27.95" customHeight="1" x14ac:dyDescent="0.25">
      <c r="A124" s="53"/>
      <c r="B124" s="225"/>
      <c r="C124" s="226"/>
      <c r="D124" s="146"/>
      <c r="E124" s="146"/>
    </row>
    <row r="125" spans="1:5" s="130" customFormat="1" ht="20.25" x14ac:dyDescent="0.25">
      <c r="A125" s="51" t="s">
        <v>43</v>
      </c>
      <c r="B125" s="52"/>
      <c r="C125" s="52"/>
      <c r="D125" s="52"/>
      <c r="E125" s="7"/>
    </row>
    <row r="126" spans="1:5" s="130" customFormat="1" ht="16.899999999999999" customHeight="1" x14ac:dyDescent="0.25">
      <c r="A126" s="53"/>
      <c r="B126" s="52"/>
      <c r="C126" s="54"/>
      <c r="D126" s="54"/>
      <c r="E126" s="7"/>
    </row>
    <row r="127" spans="1:5" s="4" customFormat="1" ht="15.75" x14ac:dyDescent="0.25">
      <c r="A127" s="17" t="s">
        <v>16</v>
      </c>
      <c r="B127" s="54"/>
      <c r="C127" s="146"/>
      <c r="D127" s="146"/>
      <c r="E127" s="7"/>
    </row>
    <row r="128" spans="1:5" s="4" customFormat="1" x14ac:dyDescent="0.25">
      <c r="A128" s="53" t="s">
        <v>48</v>
      </c>
      <c r="B128" s="230">
        <v>3613</v>
      </c>
      <c r="C128" s="292" t="s">
        <v>115</v>
      </c>
      <c r="D128" s="292"/>
      <c r="E128" s="292"/>
    </row>
    <row r="129" spans="1:5" s="4" customFormat="1" ht="39.950000000000003" customHeight="1" x14ac:dyDescent="0.25">
      <c r="A129" s="53"/>
      <c r="B129" s="225" t="s">
        <v>217</v>
      </c>
      <c r="C129" s="226">
        <v>2111</v>
      </c>
      <c r="D129" s="290" t="s">
        <v>234</v>
      </c>
      <c r="E129" s="290"/>
    </row>
    <row r="130" spans="1:5" s="4" customFormat="1" ht="27.95" customHeight="1" x14ac:dyDescent="0.25">
      <c r="A130" s="53"/>
      <c r="B130" s="225" t="s">
        <v>217</v>
      </c>
      <c r="C130" s="226">
        <v>2132</v>
      </c>
      <c r="D130" s="290" t="s">
        <v>235</v>
      </c>
      <c r="E130" s="290"/>
    </row>
    <row r="131" spans="1:5" s="4" customFormat="1" ht="15" customHeight="1" x14ac:dyDescent="0.25">
      <c r="A131" s="53"/>
      <c r="B131" s="225" t="s">
        <v>217</v>
      </c>
      <c r="C131" s="226">
        <v>2133</v>
      </c>
      <c r="D131" s="290" t="s">
        <v>236</v>
      </c>
      <c r="E131" s="290"/>
    </row>
    <row r="132" spans="1:5" s="3" customFormat="1" ht="15" customHeight="1" x14ac:dyDescent="0.25">
      <c r="A132" s="53"/>
      <c r="B132" s="225" t="s">
        <v>217</v>
      </c>
      <c r="C132" s="226">
        <v>2212</v>
      </c>
      <c r="D132" s="290" t="s">
        <v>237</v>
      </c>
      <c r="E132" s="290"/>
    </row>
    <row r="133" spans="1:5" s="4" customFormat="1" ht="27.95" customHeight="1" x14ac:dyDescent="0.25">
      <c r="A133" s="53"/>
      <c r="B133" s="227" t="s">
        <v>218</v>
      </c>
      <c r="C133" s="228">
        <v>2322</v>
      </c>
      <c r="D133" s="291" t="s">
        <v>238</v>
      </c>
      <c r="E133" s="291"/>
    </row>
    <row r="134" spans="1:5" s="2" customFormat="1" ht="9" customHeight="1" x14ac:dyDescent="0.25">
      <c r="A134" s="60"/>
      <c r="B134" s="64"/>
      <c r="C134" s="65"/>
      <c r="D134" s="62"/>
      <c r="E134" s="14"/>
    </row>
    <row r="135" spans="1:5" s="2" customFormat="1" ht="9" customHeight="1" x14ac:dyDescent="0.25">
      <c r="A135" s="60"/>
      <c r="B135" s="64"/>
      <c r="C135" s="65"/>
      <c r="D135" s="62"/>
      <c r="E135" s="14"/>
    </row>
    <row r="136" spans="1:5" s="4" customFormat="1" ht="15.75" x14ac:dyDescent="0.25">
      <c r="A136" s="17" t="s">
        <v>68</v>
      </c>
      <c r="B136" s="54"/>
      <c r="C136" s="146"/>
      <c r="D136" s="146"/>
      <c r="E136" s="7"/>
    </row>
    <row r="137" spans="1:5" s="4" customFormat="1" x14ac:dyDescent="0.25">
      <c r="A137" s="53" t="s">
        <v>48</v>
      </c>
      <c r="B137" s="230">
        <v>3632</v>
      </c>
      <c r="C137" s="292" t="s">
        <v>69</v>
      </c>
      <c r="D137" s="292"/>
      <c r="E137" s="292"/>
    </row>
    <row r="138" spans="1:5" s="4" customFormat="1" ht="15" customHeight="1" x14ac:dyDescent="0.25">
      <c r="A138" s="53"/>
      <c r="B138" s="225" t="s">
        <v>217</v>
      </c>
      <c r="C138" s="226">
        <v>2111</v>
      </c>
      <c r="D138" s="293" t="s">
        <v>266</v>
      </c>
      <c r="E138" s="293"/>
    </row>
    <row r="139" spans="1:5" s="2" customFormat="1" ht="9" customHeight="1" x14ac:dyDescent="0.25">
      <c r="A139" s="60"/>
      <c r="B139" s="61"/>
      <c r="C139" s="62"/>
      <c r="D139" s="66"/>
      <c r="E139" s="15"/>
    </row>
    <row r="140" spans="1:5" s="4" customFormat="1" x14ac:dyDescent="0.25">
      <c r="A140" s="53" t="s">
        <v>48</v>
      </c>
      <c r="B140" s="230">
        <v>3633</v>
      </c>
      <c r="C140" s="292" t="s">
        <v>18</v>
      </c>
      <c r="D140" s="292"/>
      <c r="E140" s="292"/>
    </row>
    <row r="141" spans="1:5" s="4" customFormat="1" ht="27" customHeight="1" x14ac:dyDescent="0.25">
      <c r="A141" s="53"/>
      <c r="B141" s="225" t="s">
        <v>217</v>
      </c>
      <c r="C141" s="226">
        <v>2133</v>
      </c>
      <c r="D141" s="290" t="s">
        <v>256</v>
      </c>
      <c r="E141" s="290"/>
    </row>
    <row r="142" spans="1:5" s="2" customFormat="1" ht="9" customHeight="1" x14ac:dyDescent="0.25">
      <c r="A142" s="60"/>
      <c r="B142" s="61"/>
      <c r="C142" s="62"/>
      <c r="D142" s="145"/>
      <c r="E142" s="145"/>
    </row>
    <row r="143" spans="1:5" s="4" customFormat="1" x14ac:dyDescent="0.25">
      <c r="A143" s="53" t="s">
        <v>48</v>
      </c>
      <c r="B143" s="230">
        <v>3639</v>
      </c>
      <c r="C143" s="292" t="s">
        <v>70</v>
      </c>
      <c r="D143" s="292"/>
      <c r="E143" s="292"/>
    </row>
    <row r="144" spans="1:5" s="4" customFormat="1" x14ac:dyDescent="0.25">
      <c r="A144" s="53"/>
      <c r="B144" s="225" t="s">
        <v>217</v>
      </c>
      <c r="C144" s="226">
        <v>2111</v>
      </c>
      <c r="D144" s="290" t="s">
        <v>71</v>
      </c>
      <c r="E144" s="290"/>
    </row>
    <row r="145" spans="1:5" s="4" customFormat="1" ht="25.9" customHeight="1" x14ac:dyDescent="0.25">
      <c r="A145" s="53"/>
      <c r="B145" s="225" t="s">
        <v>217</v>
      </c>
      <c r="C145" s="226">
        <v>2119</v>
      </c>
      <c r="D145" s="290" t="s">
        <v>258</v>
      </c>
      <c r="E145" s="290"/>
    </row>
    <row r="146" spans="1:5" s="4" customFormat="1" x14ac:dyDescent="0.25">
      <c r="A146" s="53"/>
      <c r="B146" s="225" t="s">
        <v>217</v>
      </c>
      <c r="C146" s="226">
        <v>2131</v>
      </c>
      <c r="D146" s="290" t="s">
        <v>152</v>
      </c>
      <c r="E146" s="290"/>
    </row>
    <row r="147" spans="1:5" s="4" customFormat="1" ht="27.95" customHeight="1" x14ac:dyDescent="0.25">
      <c r="A147" s="53"/>
      <c r="B147" s="225" t="s">
        <v>217</v>
      </c>
      <c r="C147" s="226">
        <v>2132</v>
      </c>
      <c r="D147" s="290" t="s">
        <v>153</v>
      </c>
      <c r="E147" s="290"/>
    </row>
    <row r="148" spans="1:5" s="4" customFormat="1" ht="14.45" customHeight="1" x14ac:dyDescent="0.25">
      <c r="A148" s="53"/>
      <c r="B148" s="225" t="s">
        <v>217</v>
      </c>
      <c r="C148" s="226">
        <v>2133</v>
      </c>
      <c r="D148" s="290" t="s">
        <v>154</v>
      </c>
      <c r="E148" s="290"/>
    </row>
    <row r="149" spans="1:5" s="4" customFormat="1" ht="52.9" customHeight="1" x14ac:dyDescent="0.25">
      <c r="A149" s="53"/>
      <c r="B149" s="225" t="s">
        <v>217</v>
      </c>
      <c r="C149" s="226">
        <v>2324</v>
      </c>
      <c r="D149" s="290" t="s">
        <v>297</v>
      </c>
      <c r="E149" s="290"/>
    </row>
    <row r="150" spans="1:5" s="4" customFormat="1" ht="27.95" customHeight="1" x14ac:dyDescent="0.25">
      <c r="A150" s="60"/>
      <c r="B150" s="227" t="s">
        <v>218</v>
      </c>
      <c r="C150" s="228">
        <v>2329</v>
      </c>
      <c r="D150" s="291" t="s">
        <v>259</v>
      </c>
      <c r="E150" s="291"/>
    </row>
    <row r="151" spans="1:5" s="4" customFormat="1" x14ac:dyDescent="0.25">
      <c r="A151" s="53"/>
      <c r="B151" s="225" t="s">
        <v>217</v>
      </c>
      <c r="C151" s="226">
        <v>3111</v>
      </c>
      <c r="D151" s="290" t="s">
        <v>72</v>
      </c>
      <c r="E151" s="290"/>
    </row>
    <row r="152" spans="1:5" s="4" customFormat="1" ht="9" customHeight="1" x14ac:dyDescent="0.25">
      <c r="A152" s="60"/>
      <c r="B152" s="61"/>
      <c r="C152" s="62"/>
      <c r="D152" s="145"/>
      <c r="E152" s="145"/>
    </row>
    <row r="153" spans="1:5" s="4" customFormat="1" ht="9" customHeight="1" x14ac:dyDescent="0.25">
      <c r="A153" s="60"/>
      <c r="B153" s="61"/>
      <c r="C153" s="62"/>
      <c r="D153" s="145"/>
      <c r="E153" s="145"/>
    </row>
    <row r="154" spans="1:5" s="4" customFormat="1" ht="15.75" x14ac:dyDescent="0.25">
      <c r="A154" s="17" t="s">
        <v>73</v>
      </c>
      <c r="B154" s="54"/>
      <c r="C154" s="146"/>
      <c r="D154" s="146"/>
      <c r="E154" s="7"/>
    </row>
    <row r="155" spans="1:5" s="4" customFormat="1" x14ac:dyDescent="0.25">
      <c r="A155" s="53" t="s">
        <v>48</v>
      </c>
      <c r="B155" s="234">
        <v>3721</v>
      </c>
      <c r="C155" s="309" t="s">
        <v>155</v>
      </c>
      <c r="D155" s="309"/>
      <c r="E155" s="309"/>
    </row>
    <row r="156" spans="1:5" s="4" customFormat="1" ht="14.45" customHeight="1" x14ac:dyDescent="0.25">
      <c r="A156" s="53"/>
      <c r="B156" s="239" t="s">
        <v>217</v>
      </c>
      <c r="C156" s="53">
        <v>2111</v>
      </c>
      <c r="D156" s="307" t="s">
        <v>257</v>
      </c>
      <c r="E156" s="307"/>
    </row>
    <row r="157" spans="1:5" s="2" customFormat="1" ht="9" customHeight="1" x14ac:dyDescent="0.25">
      <c r="A157" s="58"/>
      <c r="B157" s="59"/>
      <c r="C157" s="15"/>
      <c r="D157" s="15"/>
      <c r="E157" s="11"/>
    </row>
    <row r="158" spans="1:5" s="4" customFormat="1" x14ac:dyDescent="0.25">
      <c r="A158" s="53" t="s">
        <v>48</v>
      </c>
      <c r="B158" s="230">
        <v>3722</v>
      </c>
      <c r="C158" s="292" t="s">
        <v>74</v>
      </c>
      <c r="D158" s="292"/>
      <c r="E158" s="292"/>
    </row>
    <row r="159" spans="1:5" s="4" customFormat="1" ht="14.45" customHeight="1" x14ac:dyDescent="0.25">
      <c r="A159" s="60"/>
      <c r="B159" s="225" t="s">
        <v>217</v>
      </c>
      <c r="C159" s="226">
        <v>2111</v>
      </c>
      <c r="D159" s="290" t="s">
        <v>280</v>
      </c>
      <c r="E159" s="290"/>
    </row>
    <row r="160" spans="1:5" s="4" customFormat="1" x14ac:dyDescent="0.25">
      <c r="A160" s="53"/>
      <c r="B160" s="225" t="s">
        <v>217</v>
      </c>
      <c r="C160" s="226">
        <v>2112</v>
      </c>
      <c r="D160" s="290" t="s">
        <v>75</v>
      </c>
      <c r="E160" s="290"/>
    </row>
    <row r="161" spans="1:5" s="4" customFormat="1" ht="27.95" customHeight="1" x14ac:dyDescent="0.25">
      <c r="A161" s="53"/>
      <c r="B161" s="225" t="s">
        <v>217</v>
      </c>
      <c r="C161" s="226">
        <v>2324</v>
      </c>
      <c r="D161" s="290" t="s">
        <v>296</v>
      </c>
      <c r="E161" s="290"/>
    </row>
    <row r="162" spans="1:5" s="2" customFormat="1" ht="9" customHeight="1" x14ac:dyDescent="0.25">
      <c r="A162" s="60"/>
      <c r="B162" s="61"/>
      <c r="C162" s="62"/>
      <c r="D162" s="145"/>
      <c r="E162" s="145"/>
    </row>
    <row r="163" spans="1:5" s="4" customFormat="1" x14ac:dyDescent="0.25">
      <c r="A163" s="232" t="s">
        <v>48</v>
      </c>
      <c r="B163" s="233">
        <v>3724</v>
      </c>
      <c r="C163" s="304" t="s">
        <v>22</v>
      </c>
      <c r="D163" s="304"/>
      <c r="E163" s="304"/>
    </row>
    <row r="164" spans="1:5" s="4" customFormat="1" ht="27.95" customHeight="1" x14ac:dyDescent="0.25">
      <c r="A164" s="53"/>
      <c r="B164" s="227" t="s">
        <v>218</v>
      </c>
      <c r="C164" s="228">
        <v>2111</v>
      </c>
      <c r="D164" s="300" t="s">
        <v>260</v>
      </c>
      <c r="E164" s="300"/>
    </row>
    <row r="165" spans="1:5" s="2" customFormat="1" ht="9" customHeight="1" x14ac:dyDescent="0.25">
      <c r="A165" s="60"/>
      <c r="B165" s="14"/>
      <c r="C165" s="62"/>
      <c r="D165" s="62"/>
      <c r="E165" s="14"/>
    </row>
    <row r="166" spans="1:5" s="130" customFormat="1" ht="20.25" x14ac:dyDescent="0.25">
      <c r="A166" s="51" t="s">
        <v>43</v>
      </c>
      <c r="B166" s="52"/>
      <c r="C166" s="52"/>
      <c r="D166" s="52"/>
      <c r="E166" s="7"/>
    </row>
    <row r="167" spans="1:5" s="130" customFormat="1" ht="16.899999999999999" customHeight="1" x14ac:dyDescent="0.25">
      <c r="A167" s="53"/>
      <c r="B167" s="52"/>
      <c r="C167" s="54"/>
      <c r="D167" s="54"/>
      <c r="E167" s="7"/>
    </row>
    <row r="168" spans="1:5" s="4" customFormat="1" ht="15.75" x14ac:dyDescent="0.25">
      <c r="A168" s="17" t="s">
        <v>73</v>
      </c>
      <c r="B168" s="54"/>
      <c r="C168" s="146"/>
      <c r="D168" s="146"/>
      <c r="E168" s="7"/>
    </row>
    <row r="169" spans="1:5" s="4" customFormat="1" x14ac:dyDescent="0.25">
      <c r="A169" s="53" t="s">
        <v>48</v>
      </c>
      <c r="B169" s="230">
        <v>3725</v>
      </c>
      <c r="C169" s="292" t="s">
        <v>23</v>
      </c>
      <c r="D169" s="292"/>
      <c r="E169" s="292"/>
    </row>
    <row r="170" spans="1:5" s="4" customFormat="1" ht="14.45" customHeight="1" x14ac:dyDescent="0.25">
      <c r="A170" s="53"/>
      <c r="B170" s="225" t="s">
        <v>217</v>
      </c>
      <c r="C170" s="226">
        <v>2111</v>
      </c>
      <c r="D170" s="293" t="s">
        <v>279</v>
      </c>
      <c r="E170" s="293"/>
    </row>
    <row r="171" spans="1:5" s="4" customFormat="1" ht="14.45" customHeight="1" x14ac:dyDescent="0.25">
      <c r="A171" s="53"/>
      <c r="B171" s="225" t="s">
        <v>217</v>
      </c>
      <c r="C171" s="226">
        <v>2324</v>
      </c>
      <c r="D171" s="293" t="s">
        <v>202</v>
      </c>
      <c r="E171" s="293"/>
    </row>
    <row r="172" spans="1:5" s="2" customFormat="1" ht="9" customHeight="1" x14ac:dyDescent="0.25">
      <c r="A172" s="60"/>
      <c r="B172" s="61"/>
      <c r="C172" s="62"/>
      <c r="D172" s="145"/>
      <c r="E172" s="145"/>
    </row>
    <row r="173" spans="1:5" s="4" customFormat="1" x14ac:dyDescent="0.25">
      <c r="A173" s="53" t="s">
        <v>48</v>
      </c>
      <c r="B173" s="230">
        <v>3729</v>
      </c>
      <c r="C173" s="292" t="s">
        <v>24</v>
      </c>
      <c r="D173" s="292"/>
      <c r="E173" s="292"/>
    </row>
    <row r="174" spans="1:5" s="4" customFormat="1" x14ac:dyDescent="0.25">
      <c r="A174" s="53"/>
      <c r="B174" s="225" t="s">
        <v>217</v>
      </c>
      <c r="C174" s="226">
        <v>2111</v>
      </c>
      <c r="D174" s="293" t="s">
        <v>76</v>
      </c>
      <c r="E174" s="293"/>
    </row>
    <row r="175" spans="1:5" s="4" customFormat="1" ht="9" customHeight="1" x14ac:dyDescent="0.25">
      <c r="A175" s="60"/>
      <c r="B175" s="61"/>
      <c r="C175" s="62"/>
      <c r="D175" s="145"/>
      <c r="E175" s="145"/>
    </row>
    <row r="176" spans="1:5" s="4" customFormat="1" ht="9" customHeight="1" x14ac:dyDescent="0.25">
      <c r="A176" s="60"/>
      <c r="B176" s="61"/>
      <c r="C176" s="62"/>
      <c r="D176" s="145"/>
      <c r="E176" s="145"/>
    </row>
    <row r="177" spans="1:5" s="260" customFormat="1" ht="15.75" x14ac:dyDescent="0.25">
      <c r="A177" s="261" t="s">
        <v>215</v>
      </c>
      <c r="B177" s="262"/>
      <c r="C177" s="263"/>
      <c r="D177" s="263"/>
      <c r="E177" s="264"/>
    </row>
    <row r="178" spans="1:5" s="260" customFormat="1" x14ac:dyDescent="0.25">
      <c r="A178" s="232" t="s">
        <v>48</v>
      </c>
      <c r="B178" s="233">
        <v>3900</v>
      </c>
      <c r="C178" s="304" t="s">
        <v>298</v>
      </c>
      <c r="D178" s="304"/>
      <c r="E178" s="304"/>
    </row>
    <row r="179" spans="1:5" s="4" customFormat="1" ht="27.95" customHeight="1" x14ac:dyDescent="0.25">
      <c r="A179" s="53"/>
      <c r="B179" s="227" t="s">
        <v>218</v>
      </c>
      <c r="C179" s="228">
        <v>2321</v>
      </c>
      <c r="D179" s="300" t="s">
        <v>299</v>
      </c>
      <c r="E179" s="300"/>
    </row>
    <row r="180" spans="1:5" s="4" customFormat="1" ht="9" customHeight="1" x14ac:dyDescent="0.25">
      <c r="A180" s="53"/>
      <c r="B180" s="225"/>
      <c r="C180" s="226"/>
      <c r="D180" s="229"/>
      <c r="E180" s="229"/>
    </row>
    <row r="181" spans="1:5" s="4" customFormat="1" ht="9" customHeight="1" x14ac:dyDescent="0.25">
      <c r="A181" s="60"/>
      <c r="B181" s="61"/>
      <c r="C181" s="62"/>
      <c r="D181" s="145"/>
      <c r="E181" s="145"/>
    </row>
    <row r="182" spans="1:5" s="4" customFormat="1" ht="15.75" x14ac:dyDescent="0.25">
      <c r="A182" s="17" t="s">
        <v>77</v>
      </c>
      <c r="B182" s="54"/>
      <c r="C182" s="146"/>
      <c r="D182" s="146"/>
      <c r="E182" s="7"/>
    </row>
    <row r="183" spans="1:5" s="4" customFormat="1" x14ac:dyDescent="0.25">
      <c r="A183" s="53" t="s">
        <v>48</v>
      </c>
      <c r="B183" s="224" t="s">
        <v>25</v>
      </c>
      <c r="C183" s="292" t="s">
        <v>78</v>
      </c>
      <c r="D183" s="292"/>
      <c r="E183" s="292"/>
    </row>
    <row r="184" spans="1:5" s="4" customFormat="1" ht="52.9" customHeight="1" x14ac:dyDescent="0.25">
      <c r="A184" s="53"/>
      <c r="B184" s="225" t="s">
        <v>217</v>
      </c>
      <c r="C184" s="226">
        <v>2322</v>
      </c>
      <c r="D184" s="311" t="s">
        <v>245</v>
      </c>
      <c r="E184" s="311"/>
    </row>
    <row r="185" spans="1:5" s="4" customFormat="1" ht="9" customHeight="1" x14ac:dyDescent="0.25">
      <c r="A185" s="60"/>
      <c r="B185" s="61"/>
      <c r="C185" s="62"/>
      <c r="D185" s="145"/>
      <c r="E185" s="145"/>
    </row>
    <row r="186" spans="1:5" s="4" customFormat="1" ht="9" customHeight="1" x14ac:dyDescent="0.25">
      <c r="A186" s="60"/>
      <c r="B186" s="61"/>
      <c r="C186" s="62"/>
      <c r="D186" s="145"/>
      <c r="E186" s="145"/>
    </row>
    <row r="187" spans="1:5" s="4" customFormat="1" ht="15.75" x14ac:dyDescent="0.25">
      <c r="A187" s="17" t="s">
        <v>79</v>
      </c>
      <c r="B187" s="54"/>
      <c r="C187" s="146"/>
      <c r="D187" s="146"/>
      <c r="E187" s="7"/>
    </row>
    <row r="188" spans="1:5" s="4" customFormat="1" x14ac:dyDescent="0.25">
      <c r="A188" s="53" t="s">
        <v>48</v>
      </c>
      <c r="B188" s="230">
        <v>6171</v>
      </c>
      <c r="C188" s="292" t="s">
        <v>80</v>
      </c>
      <c r="D188" s="292"/>
      <c r="E188" s="292"/>
    </row>
    <row r="189" spans="1:5" s="4" customFormat="1" ht="27.95" customHeight="1" x14ac:dyDescent="0.25">
      <c r="A189" s="53"/>
      <c r="B189" s="225" t="s">
        <v>217</v>
      </c>
      <c r="C189" s="226">
        <v>2111</v>
      </c>
      <c r="D189" s="290" t="s">
        <v>156</v>
      </c>
      <c r="E189" s="290"/>
    </row>
    <row r="190" spans="1:5" s="4" customFormat="1" ht="27.95" customHeight="1" x14ac:dyDescent="0.25">
      <c r="A190" s="53"/>
      <c r="B190" s="227" t="s">
        <v>218</v>
      </c>
      <c r="C190" s="228">
        <v>2322</v>
      </c>
      <c r="D190" s="291" t="s">
        <v>262</v>
      </c>
      <c r="E190" s="291"/>
    </row>
    <row r="191" spans="1:5" s="3" customFormat="1" ht="27.6" customHeight="1" x14ac:dyDescent="0.25">
      <c r="A191" s="53"/>
      <c r="B191" s="227" t="s">
        <v>218</v>
      </c>
      <c r="C191" s="228">
        <v>2324</v>
      </c>
      <c r="D191" s="291" t="s">
        <v>261</v>
      </c>
      <c r="E191" s="291"/>
    </row>
    <row r="192" spans="1:5" s="4" customFormat="1" ht="9" customHeight="1" x14ac:dyDescent="0.25">
      <c r="A192" s="60"/>
      <c r="B192" s="61"/>
      <c r="C192" s="62"/>
      <c r="D192" s="145"/>
      <c r="E192" s="145"/>
    </row>
    <row r="193" spans="1:5" s="4" customFormat="1" ht="9" customHeight="1" x14ac:dyDescent="0.25">
      <c r="A193" s="60"/>
      <c r="B193" s="61"/>
      <c r="C193" s="62"/>
      <c r="D193" s="145"/>
      <c r="E193" s="145"/>
    </row>
    <row r="194" spans="1:5" s="6" customFormat="1" ht="15.75" x14ac:dyDescent="0.25">
      <c r="A194" s="17" t="s">
        <v>81</v>
      </c>
      <c r="B194" s="56"/>
      <c r="C194" s="240"/>
      <c r="D194" s="240"/>
      <c r="E194" s="17"/>
    </row>
    <row r="195" spans="1:5" s="6" customFormat="1" x14ac:dyDescent="0.25">
      <c r="A195" s="53" t="s">
        <v>48</v>
      </c>
      <c r="B195" s="230">
        <v>6310</v>
      </c>
      <c r="C195" s="292" t="s">
        <v>28</v>
      </c>
      <c r="D195" s="292"/>
      <c r="E195" s="292"/>
    </row>
    <row r="196" spans="1:5" s="4" customFormat="1" x14ac:dyDescent="0.25">
      <c r="A196" s="53"/>
      <c r="B196" s="225" t="s">
        <v>217</v>
      </c>
      <c r="C196" s="226">
        <v>2141</v>
      </c>
      <c r="D196" s="308" t="s">
        <v>199</v>
      </c>
      <c r="E196" s="308"/>
    </row>
    <row r="197" spans="1:5" s="4" customFormat="1" ht="15" customHeight="1" x14ac:dyDescent="0.25">
      <c r="A197" s="53"/>
      <c r="B197" s="225" t="s">
        <v>217</v>
      </c>
      <c r="C197" s="226">
        <v>2141</v>
      </c>
      <c r="D197" s="293" t="s">
        <v>198</v>
      </c>
      <c r="E197" s="293"/>
    </row>
    <row r="198" spans="1:5" s="2" customFormat="1" ht="9" customHeight="1" x14ac:dyDescent="0.25">
      <c r="A198" s="60"/>
      <c r="B198" s="61"/>
      <c r="C198" s="62"/>
      <c r="D198" s="145"/>
      <c r="E198" s="145"/>
    </row>
    <row r="199" spans="1:5" s="4" customFormat="1" x14ac:dyDescent="0.25">
      <c r="A199" s="53" t="s">
        <v>48</v>
      </c>
      <c r="B199" s="230">
        <v>6330</v>
      </c>
      <c r="C199" s="292" t="s">
        <v>158</v>
      </c>
      <c r="D199" s="292"/>
      <c r="E199" s="292"/>
    </row>
    <row r="200" spans="1:5" s="4" customFormat="1" ht="27.95" customHeight="1" x14ac:dyDescent="0.25">
      <c r="A200" s="53"/>
      <c r="B200" s="225" t="s">
        <v>217</v>
      </c>
      <c r="C200" s="226">
        <v>4134</v>
      </c>
      <c r="D200" s="293" t="s">
        <v>187</v>
      </c>
      <c r="E200" s="293"/>
    </row>
    <row r="201" spans="1:5" s="4" customFormat="1" ht="27.95" customHeight="1" x14ac:dyDescent="0.25">
      <c r="A201" s="53"/>
      <c r="B201" s="225" t="s">
        <v>217</v>
      </c>
      <c r="C201" s="226">
        <v>4134</v>
      </c>
      <c r="D201" s="293" t="s">
        <v>86</v>
      </c>
      <c r="E201" s="293"/>
    </row>
    <row r="202" spans="1:5" s="2" customFormat="1" ht="9" customHeight="1" x14ac:dyDescent="0.25">
      <c r="A202" s="60"/>
      <c r="B202" s="61"/>
      <c r="C202" s="62"/>
      <c r="D202" s="145"/>
      <c r="E202" s="145"/>
    </row>
    <row r="203" spans="1:5" s="2" customFormat="1" ht="12" customHeight="1" x14ac:dyDescent="0.25">
      <c r="A203" s="60"/>
      <c r="B203" s="14"/>
      <c r="C203" s="62"/>
      <c r="D203" s="62"/>
      <c r="E203" s="14"/>
    </row>
    <row r="204" spans="1:5" s="4" customFormat="1" ht="18.75" x14ac:dyDescent="0.25">
      <c r="A204" s="52" t="s">
        <v>82</v>
      </c>
      <c r="B204" s="7"/>
      <c r="C204" s="7"/>
      <c r="D204" s="7"/>
      <c r="E204" s="7"/>
    </row>
    <row r="205" spans="1:5" s="4" customFormat="1" x14ac:dyDescent="0.25">
      <c r="A205" s="53"/>
      <c r="B205" s="225" t="s">
        <v>217</v>
      </c>
      <c r="C205" s="53">
        <v>8115</v>
      </c>
      <c r="D205" s="307" t="s">
        <v>83</v>
      </c>
      <c r="E205" s="307"/>
    </row>
    <row r="206" spans="1:5" s="72" customFormat="1" x14ac:dyDescent="0.25">
      <c r="A206" s="125"/>
      <c r="B206" s="126"/>
      <c r="C206" s="127"/>
      <c r="D206" s="16"/>
      <c r="E206" s="16"/>
    </row>
    <row r="207" spans="1:5" s="2" customFormat="1" ht="3" customHeight="1" x14ac:dyDescent="0.25">
      <c r="A207" s="60"/>
      <c r="B207" s="64"/>
      <c r="C207" s="67"/>
      <c r="D207" s="306"/>
      <c r="E207" s="306"/>
    </row>
    <row r="208" spans="1:5" s="130" customFormat="1" ht="20.25" x14ac:dyDescent="0.25">
      <c r="A208" s="51" t="s">
        <v>194</v>
      </c>
      <c r="B208" s="52"/>
      <c r="C208" s="52"/>
      <c r="D208" s="52"/>
      <c r="E208" s="7"/>
    </row>
    <row r="209" spans="1:5" s="4" customFormat="1" ht="25.5" customHeight="1" x14ac:dyDescent="0.25">
      <c r="A209" s="307" t="s">
        <v>203</v>
      </c>
      <c r="B209" s="307"/>
      <c r="C209" s="307"/>
      <c r="D209" s="307"/>
      <c r="E209" s="307"/>
    </row>
    <row r="210" spans="1:5" s="4" customFormat="1" x14ac:dyDescent="0.25">
      <c r="A210" s="68" t="s">
        <v>84</v>
      </c>
      <c r="B210" s="68"/>
      <c r="C210" s="68"/>
      <c r="D210" s="68"/>
      <c r="E210" s="18"/>
    </row>
  </sheetData>
  <mergeCells count="125">
    <mergeCell ref="D179:E179"/>
    <mergeCell ref="D190:E190"/>
    <mergeCell ref="D55:E55"/>
    <mergeCell ref="D54:E54"/>
    <mergeCell ref="D52:E52"/>
    <mergeCell ref="D60:E60"/>
    <mergeCell ref="D61:E61"/>
    <mergeCell ref="D62:E62"/>
    <mergeCell ref="D53:E53"/>
    <mergeCell ref="D59:E59"/>
    <mergeCell ref="D56:E56"/>
    <mergeCell ref="D57:E57"/>
    <mergeCell ref="D58:E58"/>
    <mergeCell ref="C183:E183"/>
    <mergeCell ref="D184:E184"/>
    <mergeCell ref="C188:E188"/>
    <mergeCell ref="D189:E189"/>
    <mergeCell ref="C169:E169"/>
    <mergeCell ref="D170:E170"/>
    <mergeCell ref="C173:E173"/>
    <mergeCell ref="D174:E174"/>
    <mergeCell ref="D171:E171"/>
    <mergeCell ref="D144:E144"/>
    <mergeCell ref="D146:E146"/>
    <mergeCell ref="D191:E191"/>
    <mergeCell ref="D207:E207"/>
    <mergeCell ref="A209:E209"/>
    <mergeCell ref="D205:E205"/>
    <mergeCell ref="C195:E195"/>
    <mergeCell ref="D196:E196"/>
    <mergeCell ref="D197:E197"/>
    <mergeCell ref="C199:E199"/>
    <mergeCell ref="D200:E200"/>
    <mergeCell ref="D201:E201"/>
    <mergeCell ref="D164:E164"/>
    <mergeCell ref="D147:E147"/>
    <mergeCell ref="D148:E148"/>
    <mergeCell ref="D149:E149"/>
    <mergeCell ref="D151:E151"/>
    <mergeCell ref="C155:E155"/>
    <mergeCell ref="D156:E156"/>
    <mergeCell ref="D150:E150"/>
    <mergeCell ref="D161:E161"/>
    <mergeCell ref="C158:E158"/>
    <mergeCell ref="D159:E159"/>
    <mergeCell ref="D160:E160"/>
    <mergeCell ref="C178:E178"/>
    <mergeCell ref="C163:E163"/>
    <mergeCell ref="D102:E102"/>
    <mergeCell ref="D121:E121"/>
    <mergeCell ref="C128:E128"/>
    <mergeCell ref="D129:E129"/>
    <mergeCell ref="D141:E141"/>
    <mergeCell ref="C143:E143"/>
    <mergeCell ref="D120:E120"/>
    <mergeCell ref="C116:E116"/>
    <mergeCell ref="D117:E117"/>
    <mergeCell ref="D118:E118"/>
    <mergeCell ref="C104:E104"/>
    <mergeCell ref="D105:E105"/>
    <mergeCell ref="C109:E109"/>
    <mergeCell ref="D110:E110"/>
    <mergeCell ref="D111:E111"/>
    <mergeCell ref="D112:E112"/>
    <mergeCell ref="D130:E130"/>
    <mergeCell ref="D131:E131"/>
    <mergeCell ref="C137:E137"/>
    <mergeCell ref="D138:E138"/>
    <mergeCell ref="C140:E140"/>
    <mergeCell ref="D119:E119"/>
    <mergeCell ref="D145:E145"/>
    <mergeCell ref="D99:E99"/>
    <mergeCell ref="D100:E100"/>
    <mergeCell ref="C83:E83"/>
    <mergeCell ref="D84:E84"/>
    <mergeCell ref="D92:E92"/>
    <mergeCell ref="D93:E93"/>
    <mergeCell ref="C95:E95"/>
    <mergeCell ref="D96:E96"/>
    <mergeCell ref="D97:E97"/>
    <mergeCell ref="D98:E98"/>
    <mergeCell ref="A3:B3"/>
    <mergeCell ref="C3:D3"/>
    <mergeCell ref="C16:E16"/>
    <mergeCell ref="D17:E17"/>
    <mergeCell ref="D18:E18"/>
    <mergeCell ref="D31:E31"/>
    <mergeCell ref="D32:E32"/>
    <mergeCell ref="D33:E33"/>
    <mergeCell ref="D29:E29"/>
    <mergeCell ref="D30:E30"/>
    <mergeCell ref="D26:E26"/>
    <mergeCell ref="D27:E27"/>
    <mergeCell ref="D28:E28"/>
    <mergeCell ref="D19:E19"/>
    <mergeCell ref="D20:E20"/>
    <mergeCell ref="D21:E21"/>
    <mergeCell ref="D22:E22"/>
    <mergeCell ref="D23:E23"/>
    <mergeCell ref="C25:E25"/>
    <mergeCell ref="A14:E14"/>
    <mergeCell ref="D34:E34"/>
    <mergeCell ref="D35:E35"/>
    <mergeCell ref="D132:E132"/>
    <mergeCell ref="D133:E133"/>
    <mergeCell ref="C42:E42"/>
    <mergeCell ref="C65:E65"/>
    <mergeCell ref="C68:E68"/>
    <mergeCell ref="D69:E69"/>
    <mergeCell ref="D70:E70"/>
    <mergeCell ref="D71:E71"/>
    <mergeCell ref="D72:E72"/>
    <mergeCell ref="D43:E43"/>
    <mergeCell ref="D51:E51"/>
    <mergeCell ref="C64:E64"/>
    <mergeCell ref="D101:E101"/>
    <mergeCell ref="D37:E37"/>
    <mergeCell ref="A38:E40"/>
    <mergeCell ref="C86:E86"/>
    <mergeCell ref="D87:E87"/>
    <mergeCell ref="C91:E91"/>
    <mergeCell ref="C76:E76"/>
    <mergeCell ref="D77:E77"/>
    <mergeCell ref="D78:E78"/>
    <mergeCell ref="D79:E79"/>
  </mergeCells>
  <pageMargins left="0.23622047244094491" right="0.23622047244094491" top="0.98425196850393704" bottom="0.74803149606299213" header="0.31496062992125984" footer="0.31496062992125984"/>
  <pageSetup paperSize="9" scale="98" fitToHeight="0" orientation="portrait" r:id="rId1"/>
  <headerFooter>
    <oddHeader>&amp;L&amp;"-,Tučné"&amp;14MĚSTO Štíty&amp;"-,Obyčejné"
&amp;"-,Tučné"&amp;8IČO: 00303453
DIČ: CZ00303453&amp;C&amp;"-,Tučné"&amp;14 ROZPOČET - NÁVRH&amp;RRok 2025</oddHeader>
    <oddFooter>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abSelected="1" workbookViewId="0">
      <selection activeCell="K14" sqref="K14"/>
    </sheetView>
  </sheetViews>
  <sheetFormatPr defaultRowHeight="15" x14ac:dyDescent="0.25"/>
  <cols>
    <col min="1" max="2" width="6.7109375" style="117" customWidth="1"/>
    <col min="3" max="3" width="18" style="117" customWidth="1"/>
    <col min="4" max="4" width="25.28515625" style="117" customWidth="1"/>
    <col min="5" max="6" width="13.28515625" style="118" customWidth="1"/>
    <col min="7" max="7" width="15.7109375" style="119" customWidth="1"/>
    <col min="8" max="8" width="14.7109375" customWidth="1"/>
  </cols>
  <sheetData>
    <row r="1" spans="1:7" s="1" customFormat="1" ht="16.899999999999999" customHeight="1" thickBot="1" x14ac:dyDescent="0.3">
      <c r="A1" s="75" t="s">
        <v>32</v>
      </c>
      <c r="B1" s="76"/>
      <c r="C1" s="77"/>
      <c r="D1" s="78"/>
      <c r="E1" s="79"/>
      <c r="F1" s="80"/>
      <c r="G1" s="82"/>
    </row>
    <row r="2" spans="1:7" s="1" customFormat="1" ht="25.15" customHeight="1" thickBot="1" x14ac:dyDescent="0.3">
      <c r="A2" s="201" t="s">
        <v>160</v>
      </c>
      <c r="B2" s="312" t="s">
        <v>3</v>
      </c>
      <c r="C2" s="313"/>
      <c r="D2" s="202"/>
      <c r="E2" s="203" t="s">
        <v>196</v>
      </c>
      <c r="F2" s="203" t="s">
        <v>197</v>
      </c>
      <c r="G2" s="204" t="s">
        <v>210</v>
      </c>
    </row>
    <row r="3" spans="1:7" ht="14.45" customHeight="1" x14ac:dyDescent="0.25">
      <c r="A3" s="98" t="s">
        <v>161</v>
      </c>
      <c r="B3" s="314" t="s">
        <v>53</v>
      </c>
      <c r="C3" s="315"/>
      <c r="D3" s="99"/>
      <c r="E3" s="214">
        <v>5700000</v>
      </c>
      <c r="F3" s="214">
        <v>5497454.2000000002</v>
      </c>
      <c r="G3" s="256">
        <v>6000000</v>
      </c>
    </row>
    <row r="4" spans="1:7" ht="14.45" customHeight="1" x14ac:dyDescent="0.25">
      <c r="A4" s="100" t="s">
        <v>165</v>
      </c>
      <c r="B4" s="101" t="s">
        <v>166</v>
      </c>
      <c r="C4" s="102"/>
      <c r="D4" s="103"/>
      <c r="E4" s="215">
        <v>11000000</v>
      </c>
      <c r="F4" s="215">
        <v>10391342.16</v>
      </c>
      <c r="G4" s="257">
        <v>8000000</v>
      </c>
    </row>
    <row r="5" spans="1:7" ht="14.45" customHeight="1" x14ac:dyDescent="0.25">
      <c r="A5" s="100" t="s">
        <v>162</v>
      </c>
      <c r="B5" s="316" t="s">
        <v>163</v>
      </c>
      <c r="C5" s="317"/>
      <c r="D5" s="103"/>
      <c r="E5" s="215">
        <v>53000000</v>
      </c>
      <c r="F5" s="215">
        <v>52498924.479999997</v>
      </c>
      <c r="G5" s="257">
        <v>50000000</v>
      </c>
    </row>
    <row r="6" spans="1:7" ht="14.45" customHeight="1" x14ac:dyDescent="0.25">
      <c r="A6" s="100" t="s">
        <v>87</v>
      </c>
      <c r="B6" s="101" t="s">
        <v>190</v>
      </c>
      <c r="C6" s="104"/>
      <c r="D6" s="105"/>
      <c r="E6" s="215">
        <v>1300000</v>
      </c>
      <c r="F6" s="215">
        <v>1167755.48</v>
      </c>
      <c r="G6" s="257">
        <v>10000000</v>
      </c>
    </row>
    <row r="7" spans="1:7" ht="14.45" customHeight="1" thickBot="1" x14ac:dyDescent="0.3">
      <c r="A7" s="106" t="s">
        <v>184</v>
      </c>
      <c r="B7" s="107" t="s">
        <v>79</v>
      </c>
      <c r="C7" s="108"/>
      <c r="D7" s="109"/>
      <c r="E7" s="216">
        <v>21000000</v>
      </c>
      <c r="F7" s="216">
        <v>20438694.050000001</v>
      </c>
      <c r="G7" s="258">
        <v>22000000</v>
      </c>
    </row>
    <row r="8" spans="1:7" ht="16.5" customHeight="1" thickBot="1" x14ac:dyDescent="0.3">
      <c r="A8" s="318" t="s">
        <v>39</v>
      </c>
      <c r="B8" s="319"/>
      <c r="C8" s="319"/>
      <c r="D8" s="320"/>
      <c r="E8" s="206">
        <f>SUM(E3:E7)</f>
        <v>92000000</v>
      </c>
      <c r="F8" s="206">
        <f>SUM(F3:F7)</f>
        <v>89994170.370000005</v>
      </c>
      <c r="G8" s="110">
        <f>SUM(G3:G7)</f>
        <v>96000000</v>
      </c>
    </row>
    <row r="9" spans="1:7" ht="15.95" customHeight="1" x14ac:dyDescent="0.25">
      <c r="A9" s="322" t="s">
        <v>185</v>
      </c>
      <c r="B9" s="322"/>
      <c r="C9" s="322"/>
      <c r="D9" s="322"/>
      <c r="E9" s="209">
        <v>74000000</v>
      </c>
      <c r="F9" s="209">
        <v>72928387.609999999</v>
      </c>
      <c r="G9" s="259">
        <v>72000000</v>
      </c>
    </row>
    <row r="10" spans="1:7" ht="15.95" customHeight="1" thickBot="1" x14ac:dyDescent="0.3">
      <c r="A10" s="321" t="s">
        <v>186</v>
      </c>
      <c r="B10" s="321"/>
      <c r="C10" s="321"/>
      <c r="D10" s="321"/>
      <c r="E10" s="209">
        <v>18000000</v>
      </c>
      <c r="F10" s="209">
        <v>17065782.760000002</v>
      </c>
      <c r="G10" s="259">
        <v>24000000</v>
      </c>
    </row>
    <row r="11" spans="1:7" x14ac:dyDescent="0.25">
      <c r="A11" s="326" t="s">
        <v>191</v>
      </c>
      <c r="B11" s="326"/>
      <c r="C11" s="326"/>
      <c r="D11" s="326"/>
      <c r="E11" s="326"/>
      <c r="F11" s="326"/>
      <c r="G11" s="326"/>
    </row>
    <row r="12" spans="1:7" ht="12" customHeight="1" x14ac:dyDescent="0.25">
      <c r="A12" s="111"/>
      <c r="B12" s="111"/>
      <c r="C12" s="111"/>
      <c r="D12" s="111"/>
      <c r="E12" s="111"/>
      <c r="F12" s="111"/>
      <c r="G12" s="111"/>
    </row>
    <row r="13" spans="1:7" ht="19.5" thickBot="1" x14ac:dyDescent="0.3">
      <c r="A13" s="283" t="s">
        <v>82</v>
      </c>
      <c r="B13" s="283"/>
      <c r="C13" s="283"/>
      <c r="D13" s="283"/>
      <c r="E13" s="283"/>
      <c r="F13" s="283"/>
      <c r="G13" s="283"/>
    </row>
    <row r="14" spans="1:7" s="1" customFormat="1" ht="25.15" customHeight="1" thickBot="1" x14ac:dyDescent="0.3">
      <c r="A14" s="210" t="s">
        <v>1</v>
      </c>
      <c r="B14" s="211" t="s">
        <v>2</v>
      </c>
      <c r="C14" s="212" t="s">
        <v>3</v>
      </c>
      <c r="D14" s="213"/>
      <c r="E14" s="203" t="s">
        <v>196</v>
      </c>
      <c r="F14" s="203" t="s">
        <v>197</v>
      </c>
      <c r="G14" s="204" t="s">
        <v>210</v>
      </c>
    </row>
    <row r="15" spans="1:7" ht="15" customHeight="1" thickBot="1" x14ac:dyDescent="0.3">
      <c r="A15" s="207" t="s">
        <v>4</v>
      </c>
      <c r="B15" s="208" t="s">
        <v>116</v>
      </c>
      <c r="C15" s="327" t="s">
        <v>117</v>
      </c>
      <c r="D15" s="328"/>
      <c r="E15" s="205">
        <v>1736851.5</v>
      </c>
      <c r="F15" s="205">
        <v>1736851.5</v>
      </c>
      <c r="G15" s="113">
        <v>1601698.97</v>
      </c>
    </row>
    <row r="16" spans="1:7" ht="16.5" customHeight="1" thickBot="1" x14ac:dyDescent="0.3">
      <c r="A16" s="318" t="s">
        <v>164</v>
      </c>
      <c r="B16" s="319"/>
      <c r="C16" s="319"/>
      <c r="D16" s="320"/>
      <c r="E16" s="206">
        <f>SUM(E15)</f>
        <v>1736851.5</v>
      </c>
      <c r="F16" s="206">
        <f>SUM(F15)</f>
        <v>1736851.5</v>
      </c>
      <c r="G16" s="110">
        <f>SUM(G15)</f>
        <v>1601698.97</v>
      </c>
    </row>
    <row r="17" spans="1:7" ht="12" customHeight="1" thickBot="1" x14ac:dyDescent="0.3">
      <c r="A17" s="131"/>
      <c r="B17" s="131"/>
      <c r="C17" s="131"/>
      <c r="D17" s="131"/>
      <c r="E17" s="131"/>
      <c r="F17" s="131"/>
      <c r="G17" s="131"/>
    </row>
    <row r="18" spans="1:7" s="1" customFormat="1" ht="19.5" thickBot="1" x14ac:dyDescent="0.3">
      <c r="A18" s="283" t="s">
        <v>118</v>
      </c>
      <c r="B18" s="283"/>
      <c r="C18" s="283"/>
      <c r="D18" s="283"/>
      <c r="E18" s="283"/>
      <c r="F18" s="329">
        <f>SUM(G8+G16)</f>
        <v>97601698.969999999</v>
      </c>
      <c r="G18" s="330"/>
    </row>
    <row r="19" spans="1:7" s="50" customFormat="1" ht="15" customHeight="1" x14ac:dyDescent="0.25">
      <c r="A19" s="114"/>
      <c r="B19" s="114"/>
      <c r="C19" s="114"/>
      <c r="D19" s="114"/>
      <c r="E19" s="114"/>
      <c r="F19" s="115"/>
      <c r="G19" s="115"/>
    </row>
    <row r="20" spans="1:7" ht="15.75" x14ac:dyDescent="0.25">
      <c r="A20" s="116" t="s">
        <v>192</v>
      </c>
      <c r="B20" s="116"/>
    </row>
    <row r="21" spans="1:7" s="73" customFormat="1" ht="12" thickBot="1" x14ac:dyDescent="0.25">
      <c r="A21" s="120" t="s">
        <v>168</v>
      </c>
      <c r="B21" s="120"/>
      <c r="C21" s="120"/>
      <c r="D21" s="120"/>
      <c r="E21" s="121"/>
      <c r="F21" s="121"/>
      <c r="G21" s="122"/>
    </row>
    <row r="22" spans="1:7" s="73" customFormat="1" ht="15" customHeight="1" thickBot="1" x14ac:dyDescent="0.25">
      <c r="A22" s="97" t="s">
        <v>1</v>
      </c>
      <c r="B22" s="112" t="s">
        <v>2</v>
      </c>
      <c r="C22" s="123" t="s">
        <v>3</v>
      </c>
      <c r="D22" s="331" t="s">
        <v>170</v>
      </c>
      <c r="E22" s="332"/>
      <c r="F22" s="333"/>
      <c r="G22" s="124" t="s">
        <v>210</v>
      </c>
    </row>
    <row r="23" spans="1:7" s="1" customFormat="1" ht="18" customHeight="1" x14ac:dyDescent="0.25">
      <c r="A23" s="248">
        <v>1032</v>
      </c>
      <c r="B23" s="249">
        <v>5225</v>
      </c>
      <c r="C23" s="250" t="s">
        <v>33</v>
      </c>
      <c r="D23" s="334" t="s">
        <v>289</v>
      </c>
      <c r="E23" s="335"/>
      <c r="F23" s="335"/>
      <c r="G23" s="251">
        <v>5031</v>
      </c>
    </row>
    <row r="24" spans="1:7" s="3" customFormat="1" ht="18" customHeight="1" x14ac:dyDescent="0.25">
      <c r="A24" s="241">
        <v>2143</v>
      </c>
      <c r="B24" s="242">
        <v>5229</v>
      </c>
      <c r="C24" s="243" t="s">
        <v>34</v>
      </c>
      <c r="D24" s="323" t="s">
        <v>287</v>
      </c>
      <c r="E24" s="324"/>
      <c r="F24" s="324"/>
      <c r="G24" s="244">
        <v>13132</v>
      </c>
    </row>
    <row r="25" spans="1:7" ht="18" customHeight="1" x14ac:dyDescent="0.25">
      <c r="A25" s="241">
        <v>2143</v>
      </c>
      <c r="B25" s="242">
        <v>5229</v>
      </c>
      <c r="C25" s="243" t="s">
        <v>34</v>
      </c>
      <c r="D25" s="323" t="s">
        <v>288</v>
      </c>
      <c r="E25" s="324"/>
      <c r="F25" s="324"/>
      <c r="G25" s="244">
        <v>4500</v>
      </c>
    </row>
    <row r="26" spans="1:7" s="3" customFormat="1" ht="15" customHeight="1" x14ac:dyDescent="0.25">
      <c r="A26" s="241">
        <v>2292</v>
      </c>
      <c r="B26" s="242">
        <v>5323</v>
      </c>
      <c r="C26" s="243" t="s">
        <v>182</v>
      </c>
      <c r="D26" s="323" t="s">
        <v>290</v>
      </c>
      <c r="E26" s="324"/>
      <c r="F26" s="325"/>
      <c r="G26" s="244">
        <v>387082.8</v>
      </c>
    </row>
    <row r="27" spans="1:7" ht="18" customHeight="1" x14ac:dyDescent="0.25">
      <c r="A27" s="241">
        <v>3119</v>
      </c>
      <c r="B27" s="242">
        <v>5331</v>
      </c>
      <c r="C27" s="243" t="s">
        <v>169</v>
      </c>
      <c r="D27" s="323" t="s">
        <v>265</v>
      </c>
      <c r="E27" s="324"/>
      <c r="F27" s="324"/>
      <c r="G27" s="244">
        <v>4100000</v>
      </c>
    </row>
    <row r="28" spans="1:7" ht="21" customHeight="1" x14ac:dyDescent="0.25">
      <c r="A28" s="241">
        <v>3119</v>
      </c>
      <c r="B28" s="242">
        <v>5336</v>
      </c>
      <c r="C28" s="243" t="s">
        <v>273</v>
      </c>
      <c r="D28" s="323" t="s">
        <v>291</v>
      </c>
      <c r="E28" s="324"/>
      <c r="F28" s="324"/>
      <c r="G28" s="244">
        <v>26176.5</v>
      </c>
    </row>
    <row r="29" spans="1:7" ht="21" customHeight="1" x14ac:dyDescent="0.25">
      <c r="A29" s="241">
        <v>3119</v>
      </c>
      <c r="B29" s="242">
        <v>5336</v>
      </c>
      <c r="C29" s="243" t="s">
        <v>273</v>
      </c>
      <c r="D29" s="323" t="s">
        <v>292</v>
      </c>
      <c r="E29" s="324"/>
      <c r="F29" s="324"/>
      <c r="G29" s="244">
        <v>2908.5</v>
      </c>
    </row>
    <row r="30" spans="1:7" s="3" customFormat="1" ht="18" customHeight="1" x14ac:dyDescent="0.25">
      <c r="A30" s="241">
        <v>3314</v>
      </c>
      <c r="B30" s="242">
        <v>5229</v>
      </c>
      <c r="C30" s="243" t="s">
        <v>34</v>
      </c>
      <c r="D30" s="323" t="s">
        <v>286</v>
      </c>
      <c r="E30" s="324"/>
      <c r="F30" s="324"/>
      <c r="G30" s="244">
        <v>550</v>
      </c>
    </row>
    <row r="31" spans="1:7" s="3" customFormat="1" ht="15" customHeight="1" x14ac:dyDescent="0.25">
      <c r="A31" s="241">
        <v>3419</v>
      </c>
      <c r="B31" s="242">
        <v>5222</v>
      </c>
      <c r="C31" s="243" t="s">
        <v>35</v>
      </c>
      <c r="D31" s="323" t="s">
        <v>283</v>
      </c>
      <c r="E31" s="324"/>
      <c r="F31" s="324"/>
      <c r="G31" s="244">
        <v>450000</v>
      </c>
    </row>
    <row r="32" spans="1:7" s="3" customFormat="1" ht="15" customHeight="1" x14ac:dyDescent="0.25">
      <c r="A32" s="241">
        <v>3421</v>
      </c>
      <c r="B32" s="242">
        <v>5222</v>
      </c>
      <c r="C32" s="243" t="s">
        <v>35</v>
      </c>
      <c r="D32" s="323" t="s">
        <v>278</v>
      </c>
      <c r="E32" s="324"/>
      <c r="F32" s="325"/>
      <c r="G32" s="244">
        <v>30000</v>
      </c>
    </row>
    <row r="33" spans="1:7" s="3" customFormat="1" ht="15" customHeight="1" x14ac:dyDescent="0.25">
      <c r="A33" s="241">
        <v>3900</v>
      </c>
      <c r="B33" s="242">
        <v>5222</v>
      </c>
      <c r="C33" s="243" t="s">
        <v>35</v>
      </c>
      <c r="D33" s="336" t="s">
        <v>276</v>
      </c>
      <c r="E33" s="337"/>
      <c r="F33" s="338"/>
      <c r="G33" s="244">
        <v>20000</v>
      </c>
    </row>
    <row r="34" spans="1:7" s="3" customFormat="1" ht="15" customHeight="1" x14ac:dyDescent="0.25">
      <c r="A34" s="241">
        <v>3900</v>
      </c>
      <c r="B34" s="242">
        <v>5222</v>
      </c>
      <c r="C34" s="243" t="s">
        <v>35</v>
      </c>
      <c r="D34" s="336" t="s">
        <v>293</v>
      </c>
      <c r="E34" s="337"/>
      <c r="F34" s="338"/>
      <c r="G34" s="244">
        <v>40000</v>
      </c>
    </row>
    <row r="35" spans="1:7" s="3" customFormat="1" ht="15" customHeight="1" x14ac:dyDescent="0.25">
      <c r="A35" s="241">
        <v>3900</v>
      </c>
      <c r="B35" s="242">
        <v>5222</v>
      </c>
      <c r="C35" s="243" t="s">
        <v>35</v>
      </c>
      <c r="D35" s="336" t="s">
        <v>277</v>
      </c>
      <c r="E35" s="337"/>
      <c r="F35" s="338"/>
      <c r="G35" s="244">
        <v>30000</v>
      </c>
    </row>
    <row r="36" spans="1:7" s="3" customFormat="1" ht="21" customHeight="1" x14ac:dyDescent="0.25">
      <c r="A36" s="241">
        <v>5512</v>
      </c>
      <c r="B36" s="242">
        <v>5222</v>
      </c>
      <c r="C36" s="243" t="s">
        <v>35</v>
      </c>
      <c r="D36" s="336" t="s">
        <v>282</v>
      </c>
      <c r="E36" s="337"/>
      <c r="F36" s="338"/>
      <c r="G36" s="244">
        <v>30000</v>
      </c>
    </row>
    <row r="37" spans="1:7" s="3" customFormat="1" ht="21" customHeight="1" x14ac:dyDescent="0.25">
      <c r="A37" s="241">
        <v>5512</v>
      </c>
      <c r="B37" s="242">
        <v>5222</v>
      </c>
      <c r="C37" s="243" t="s">
        <v>35</v>
      </c>
      <c r="D37" s="323" t="s">
        <v>281</v>
      </c>
      <c r="E37" s="324"/>
      <c r="F37" s="325"/>
      <c r="G37" s="244">
        <v>30000</v>
      </c>
    </row>
    <row r="38" spans="1:7" s="3" customFormat="1" ht="18" customHeight="1" x14ac:dyDescent="0.25">
      <c r="A38" s="241">
        <v>6171</v>
      </c>
      <c r="B38" s="242">
        <v>5221</v>
      </c>
      <c r="C38" s="243" t="s">
        <v>36</v>
      </c>
      <c r="D38" s="323" t="s">
        <v>284</v>
      </c>
      <c r="E38" s="324"/>
      <c r="F38" s="324"/>
      <c r="G38" s="244">
        <v>19881</v>
      </c>
    </row>
    <row r="39" spans="1:7" s="3" customFormat="1" ht="18" customHeight="1" x14ac:dyDescent="0.25">
      <c r="A39" s="241">
        <v>6171</v>
      </c>
      <c r="B39" s="242">
        <v>5229</v>
      </c>
      <c r="C39" s="243" t="s">
        <v>34</v>
      </c>
      <c r="D39" s="323" t="s">
        <v>263</v>
      </c>
      <c r="E39" s="324"/>
      <c r="F39" s="324"/>
      <c r="G39" s="244">
        <v>10338</v>
      </c>
    </row>
    <row r="40" spans="1:7" ht="18" customHeight="1" x14ac:dyDescent="0.25">
      <c r="A40" s="241">
        <v>6171</v>
      </c>
      <c r="B40" s="242">
        <v>5321</v>
      </c>
      <c r="C40" s="243" t="s">
        <v>37</v>
      </c>
      <c r="D40" s="323" t="s">
        <v>264</v>
      </c>
      <c r="E40" s="324"/>
      <c r="F40" s="324"/>
      <c r="G40" s="244">
        <v>60000</v>
      </c>
    </row>
    <row r="41" spans="1:7" ht="18" customHeight="1" thickBot="1" x14ac:dyDescent="0.3">
      <c r="A41" s="252">
        <v>6171</v>
      </c>
      <c r="B41" s="253">
        <v>5329</v>
      </c>
      <c r="C41" s="254" t="s">
        <v>38</v>
      </c>
      <c r="D41" s="339" t="s">
        <v>285</v>
      </c>
      <c r="E41" s="340"/>
      <c r="F41" s="340"/>
      <c r="G41" s="255">
        <v>50000</v>
      </c>
    </row>
    <row r="42" spans="1:7" s="1" customFormat="1" ht="18" customHeight="1" thickBot="1" x14ac:dyDescent="0.3">
      <c r="A42" s="289" t="s">
        <v>84</v>
      </c>
      <c r="B42" s="289"/>
      <c r="C42" s="289"/>
      <c r="D42" s="289"/>
      <c r="E42" s="289"/>
      <c r="F42" s="118"/>
      <c r="G42" s="245">
        <f>SUM(G23:G41)</f>
        <v>5309599.8</v>
      </c>
    </row>
  </sheetData>
  <mergeCells count="33">
    <mergeCell ref="A42:E42"/>
    <mergeCell ref="D27:F27"/>
    <mergeCell ref="D30:F30"/>
    <mergeCell ref="D31:F31"/>
    <mergeCell ref="D33:F33"/>
    <mergeCell ref="D35:F35"/>
    <mergeCell ref="D37:F37"/>
    <mergeCell ref="D38:F38"/>
    <mergeCell ref="D39:F39"/>
    <mergeCell ref="D40:F40"/>
    <mergeCell ref="D41:F41"/>
    <mergeCell ref="D32:F32"/>
    <mergeCell ref="D28:F28"/>
    <mergeCell ref="D29:F29"/>
    <mergeCell ref="D34:F34"/>
    <mergeCell ref="D36:F36"/>
    <mergeCell ref="D26:F26"/>
    <mergeCell ref="A11:G11"/>
    <mergeCell ref="A13:G13"/>
    <mergeCell ref="C15:D15"/>
    <mergeCell ref="A16:D16"/>
    <mergeCell ref="A18:E18"/>
    <mergeCell ref="F18:G18"/>
    <mergeCell ref="D22:F22"/>
    <mergeCell ref="D23:F23"/>
    <mergeCell ref="D24:F24"/>
    <mergeCell ref="D25:F25"/>
    <mergeCell ref="B2:C2"/>
    <mergeCell ref="B3:C3"/>
    <mergeCell ref="B5:C5"/>
    <mergeCell ref="A8:D8"/>
    <mergeCell ref="A10:D10"/>
    <mergeCell ref="A9:D9"/>
  </mergeCells>
  <pageMargins left="0" right="0" top="0.98425196850393704" bottom="0.78740157480314965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CZ00303453&amp;C&amp;"-,Tučné"&amp;14&amp;A&amp;RRok 2025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Přehled o stavu rozpočtu 2025</vt:lpstr>
      <vt:lpstr>PŘÍJMY 2025 - NÁVRH ROZPOČTU</vt:lpstr>
      <vt:lpstr>Komentář k NÁVRHU ROZPOČTU 2025</vt:lpstr>
      <vt:lpstr>VÝDAJE 2025 - NÁVRH ROZPOČTU</vt:lpstr>
      <vt:lpstr>'Přehled o stavu rozpočtu 2025'!Názvy_tisku</vt:lpstr>
      <vt:lpstr>'PŘÍJMY 2025 - NÁVRH ROZPOČTU'!Názvy_tisku</vt:lpstr>
      <vt:lpstr>'Komentář k NÁVRHU ROZPOČTU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Jánešová Radka</cp:lastModifiedBy>
  <cp:lastPrinted>2025-03-11T09:58:08Z</cp:lastPrinted>
  <dcterms:created xsi:type="dcterms:W3CDTF">2021-02-27T14:36:32Z</dcterms:created>
  <dcterms:modified xsi:type="dcterms:W3CDTF">2025-03-11T09:58:31Z</dcterms:modified>
</cp:coreProperties>
</file>