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ty-my.sharepoint.com/personal/janesova_stity_cz/Documents/Plocha/"/>
    </mc:Choice>
  </mc:AlternateContent>
  <xr:revisionPtr revIDLastSave="0" documentId="8_{C6451C21-8D7D-448E-ADAE-FAC12DBC48F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řehled o stavu rozpočtu 2025" sheetId="31" r:id="rId1"/>
    <sheet name="Rozpočtové opatření č. 1" sheetId="40" r:id="rId2"/>
    <sheet name="Příloha RO č. 1" sheetId="41" r:id="rId3"/>
  </sheets>
  <definedNames>
    <definedName name="_xlnm.Print_Titles" localSheetId="0">'Přehled o stavu rozpočtu 2025'!$1:$2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41" l="1"/>
  <c r="H46" i="41"/>
  <c r="I46" i="41"/>
  <c r="J46" i="41"/>
  <c r="G46" i="41"/>
  <c r="F46" i="41"/>
  <c r="E46" i="41"/>
  <c r="E12" i="41"/>
  <c r="F12" i="41"/>
  <c r="H81" i="41"/>
  <c r="J80" i="41"/>
  <c r="J79" i="41"/>
  <c r="J78" i="41"/>
  <c r="J77" i="41"/>
  <c r="J76" i="41"/>
  <c r="J75" i="41"/>
  <c r="J74" i="41"/>
  <c r="J73" i="41"/>
  <c r="J72" i="41"/>
  <c r="J71" i="41"/>
  <c r="J70" i="41"/>
  <c r="J69" i="41"/>
  <c r="J68" i="41"/>
  <c r="J67" i="41"/>
  <c r="J66" i="41"/>
  <c r="J65" i="41"/>
  <c r="I81" i="41"/>
  <c r="J64" i="41"/>
  <c r="J63" i="41"/>
  <c r="J62" i="41"/>
  <c r="J39" i="41"/>
  <c r="J38" i="41"/>
  <c r="H37" i="41"/>
  <c r="J36" i="41"/>
  <c r="J35" i="41"/>
  <c r="J34" i="41"/>
  <c r="I37" i="41"/>
  <c r="J32" i="41"/>
  <c r="H12" i="41"/>
  <c r="G12" i="41"/>
  <c r="I11" i="41"/>
  <c r="J11" i="41" s="1"/>
  <c r="I10" i="41"/>
  <c r="J10" i="41" s="1"/>
  <c r="I9" i="41"/>
  <c r="J9" i="41" s="1"/>
  <c r="J4" i="41"/>
  <c r="J81" i="41" l="1"/>
  <c r="J33" i="41"/>
  <c r="J37" i="41" s="1"/>
  <c r="I48" i="41" s="1"/>
  <c r="J12" i="41"/>
  <c r="I14" i="41" s="1"/>
  <c r="I12" i="41"/>
  <c r="G81" i="41" l="1"/>
  <c r="G37" i="41"/>
  <c r="F37" i="41"/>
  <c r="E37" i="41"/>
  <c r="C34" i="31"/>
  <c r="E23" i="31" l="1"/>
  <c r="E14" i="31"/>
  <c r="D28" i="31" s="1"/>
  <c r="E6" i="31"/>
  <c r="D27" i="31" s="1"/>
  <c r="E35" i="31"/>
  <c r="E34" i="31"/>
  <c r="E33" i="31"/>
  <c r="D36" i="31"/>
  <c r="C32" i="31"/>
  <c r="C28" i="31"/>
  <c r="C27" i="31"/>
  <c r="E10" i="31"/>
  <c r="E32" i="31" l="1"/>
  <c r="E36" i="31"/>
  <c r="C40" i="31"/>
  <c r="C39" i="31"/>
  <c r="D40" i="31"/>
  <c r="E18" i="31"/>
  <c r="C36" i="31"/>
  <c r="C29" i="31"/>
  <c r="E27" i="31"/>
  <c r="E39" i="31" s="1"/>
  <c r="D39" i="31"/>
  <c r="C41" i="31" l="1"/>
  <c r="E28" i="31"/>
  <c r="E40" i="31" s="1"/>
  <c r="E41" i="31" s="1"/>
  <c r="D41" i="31"/>
  <c r="D29" i="31"/>
  <c r="E29" i="31" l="1"/>
  <c r="M16" i="40" l="1"/>
  <c r="L16" i="40"/>
  <c r="M22" i="40"/>
  <c r="L22" i="40"/>
  <c r="M9" i="40" l="1"/>
  <c r="L9" i="40"/>
</calcChain>
</file>

<file path=xl/sharedStrings.xml><?xml version="1.0" encoding="utf-8"?>
<sst xmlns="http://schemas.openxmlformats.org/spreadsheetml/2006/main" count="284" uniqueCount="150">
  <si>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</si>
  <si>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</si>
  <si>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</si>
  <si>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</si>
  <si>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</si>
  <si>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</si>
  <si>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</si>
  <si>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</si>
  <si>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</si>
  <si>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</si>
  <si>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</si>
  <si>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</si>
  <si>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</si>
  <si>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</si>
  <si>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</si>
  <si>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</si>
  <si>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</si>
  <si>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</si>
  <si>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</si>
  <si>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</si>
  <si>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</si>
  <si>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</si>
  <si>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</si>
  <si>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</si>
  <si>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</si>
  <si>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</si>
  <si>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</si>
  <si>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</si>
  <si>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</si>
  <si>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</si>
  <si>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</si>
  <si>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</si>
  <si>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</si>
  <si>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</si>
  <si>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</si>
  <si>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</si>
  <si>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</si>
  <si>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</si>
  <si>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</si>
  <si>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</si>
  <si>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</si>
  <si>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</si>
  <si>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</si>
  <si>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</si>
  <si>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</si>
  <si>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</si>
  <si>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</si>
  <si>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</si>
  <si>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</si>
  <si>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</si>
  <si>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</si>
  <si>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</si>
  <si>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</si>
  <si>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</si>
  <si>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</si>
  <si>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</si>
  <si>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</si>
  <si>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</si>
  <si>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</si>
  <si>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</si>
  <si>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</si>
  <si>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</si>
  <si>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6xxx</t>
  </si>
  <si>
    <t>Neinvestiční výdaje (5xxx)</t>
  </si>
  <si>
    <t>Investiční výdaje (6xxx)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</si>
  <si>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</si>
  <si>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</si>
  <si>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</si>
  <si>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t>Úpravený rozpočet 2024</t>
  </si>
  <si>
    <t>Stav k 31.12.2024 (skutečnost)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</si>
  <si>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26.03.2025: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</si>
  <si>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26.03.2025: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</si>
  <si>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26.03.2025: </t>
    </r>
  </si>
  <si>
    <t>Rozpočet  schválený 2025</t>
  </si>
  <si>
    <t>PŘÍJMY 2025 celkem (+)</t>
  </si>
  <si>
    <t>VÝDAJE 2025 celkem (-)</t>
  </si>
  <si>
    <t>ROZPOČET na ROK 2025</t>
  </si>
  <si>
    <t>Sdružení místních samospráv ČR, z. s. - členský příspěvek na rok 2025</t>
  </si>
  <si>
    <t>Město Zábřeh - za řešení přestupků roku 2025</t>
  </si>
  <si>
    <t>ZŠ a MŠ Štíty - příspěvek na provoz ZŠ  a MŠ od zřizovatele na rok 2025</t>
  </si>
  <si>
    <t>Neinvestiční transfery zřízeným přísp.org.</t>
  </si>
  <si>
    <t>Crhovská chasa - finanční dar na pořádání spol., kultur. a sport. akcí v roce 2025</t>
  </si>
  <si>
    <t>Klub seniorů Štíty, z.s. - finanční dar na pořádání poznávacích zájezdů, ... v roce 2025</t>
  </si>
  <si>
    <t>Junák - český skaut, spolek - fin.dar na činnost skaut.oddílu Hledači Štíty v roce 2025</t>
  </si>
  <si>
    <t xml:space="preserve">SH ČMS - Sbor dobrovolných hasičů Horní Studénky - finanční dar na pořízení překážek a vybavení pro požární sport v roce 2025 </t>
  </si>
  <si>
    <t xml:space="preserve">SH ČMS - Sbor dobrovolných hasičů Crhov - finanční dar na výdaje související s opravou hasičcké zbrojnice Crhov v roce 2025 </t>
  </si>
  <si>
    <t>TJ SOKOL Štíty, spolek - neinvestiční dotace na činnost TJ Sokol Štíty v roce 2025</t>
  </si>
  <si>
    <t>MAS Horní Pomoraví, o.p.s. - členský příspěvek na rok 2025</t>
  </si>
  <si>
    <t>Mikroregion Zábřežsko - členský příspěvek na rok 2025</t>
  </si>
  <si>
    <t>Svaz knihovníků a informačních pracovníků - členský příspěvek na rok 2025</t>
  </si>
  <si>
    <t>SDRUŽENÍ CESTOVNÍHO RUCHU Jeseníky - členský příspěvek na rok 2025</t>
  </si>
  <si>
    <t>Asociace turistických informačních center - členský příspěvek na rok 2025</t>
  </si>
  <si>
    <t>SVOL, komora obecních lesů - členský příspěvek na rok 2025</t>
  </si>
  <si>
    <t>KIDSOK - příspěvek na zajištění dopravní obslužnosti Olomouckého kraje na rok 2025</t>
  </si>
  <si>
    <r>
      <t xml:space="preserve">ZŠ a MŠ Štíty - průtokový transfer "Příspěvky na obědy do škol v Olomouckém kraji" - </t>
    </r>
    <r>
      <rPr>
        <b/>
        <sz val="8"/>
        <rFont val="Times New Roman"/>
        <family val="1"/>
        <charset val="238"/>
      </rPr>
      <t>ÚZ 144500954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</si>
  <si>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průtokový transfer "Příspěvky na obědy do škol v Olomouckém kraji" - </t>
    </r>
    <r>
      <rPr>
        <b/>
        <sz val="8"/>
        <rFont val="Times New Roman"/>
        <family val="1"/>
        <charset val="238"/>
      </rPr>
      <t>ÚZ 144100880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</si>
  <si>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průtokový transfer "Příspěvky na obědy do škol v Olomouckém kraji" - </t>
    </r>
    <r>
      <rPr>
        <b/>
        <sz val="8"/>
        <rFont val="Times New Roman"/>
        <family val="1"/>
        <charset val="238"/>
      </rPr>
      <t>ÚZ 144500881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</si>
  <si>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</si>
  <si>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</si>
  <si>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</si>
  <si>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</si>
  <si>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</si>
  <si>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</si>
  <si>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</si>
  <si>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</si>
  <si>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</si>
  <si>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</si>
  <si>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</si>
  <si>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</si>
  <si>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</si>
  <si>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</si>
  <si>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</si>
  <si>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</t>
  </si>
  <si>
    <t>231</t>
  </si>
  <si>
    <t>Celkem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</si>
  <si>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</si>
  <si>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000000</t>
  </si>
  <si>
    <t>4116</t>
  </si>
  <si>
    <t>144513022</t>
  </si>
  <si>
    <t>003xxx</t>
  </si>
  <si>
    <t>144113022</t>
  </si>
  <si>
    <t>14004</t>
  </si>
  <si>
    <t>000</t>
  </si>
  <si>
    <t>Neinvestiční dotace - "na zabezpečení akceschopnosti JSDH Štíty" - MV ČR</t>
  </si>
  <si>
    <t>005xxx</t>
  </si>
  <si>
    <t>Bezpečnost státu a právní ochrana - výdaje hrazené z účelové neinvestiční dotace</t>
  </si>
  <si>
    <t xml:space="preserve">I. Neinvestiční dotace na SPOLEČENSKY ÚČELNÉ PRACOVNÍ MÍSTO (SÚPM) - dotace EU a SR - Úřad práce Šumperk </t>
  </si>
  <si>
    <t>Účelová neinvestiční dotace na SÚPM za 4-9/2025 (SUA-SZ-34/2025) - evropský podíl 76,73% (EU)</t>
  </si>
  <si>
    <t>SÚPM za 4-9/2025 (SUA-SZ-34/2025) - výdaje hrazené z účelové neinvestiční dotace (EU)</t>
  </si>
  <si>
    <t>Účelová neinvestiční dotace na SÚPM za 4-9/2025 (SUA-SZ-34/2025) - národní podíl 23,27% (SR)</t>
  </si>
  <si>
    <t>SÚPM za 4-9/2025 (SUA-SZ-34/2025) - výdaje hrazené z účelové neinvestiční dotace (SR)</t>
  </si>
  <si>
    <t>13101</t>
  </si>
  <si>
    <t>Účelová neinvestiční dotace na VPP za 4-9/2025 - SR 100%</t>
  </si>
  <si>
    <t>VPP za 4-9/2025 (SUA-V-3/2025) - výdaje hrazené z účelové neinvestiční dotace (SR)</t>
  </si>
  <si>
    <t xml:space="preserve">II. Neinvestiční dotace na VEŘEJNĚ PROSPĚŠNÉ PRÁCE (VPP) - dotace SR - Úřad práce Šumperk </t>
  </si>
  <si>
    <t>Poznámka: 6 x 18.000,- Kč</t>
  </si>
  <si>
    <t>Poznámka: 6 x 14.000,- Kč</t>
  </si>
  <si>
    <r>
      <t xml:space="preserve">III. Neinvestiční dotace - "na zabezpečení akceschopnosti jednotky SDH kategorie JPO II - JSDH Štíty" - Ministerstvo vnitra ČR, </t>
    </r>
    <r>
      <rPr>
        <b/>
        <sz val="8"/>
        <rFont val="Calibri"/>
        <family val="2"/>
        <charset val="238"/>
        <scheme val="minor"/>
      </rPr>
      <t xml:space="preserve">prostřednictvím Olomouckého kraje 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</si>
  <si>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</si>
  <si>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</si>
  <si>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</si>
  <si>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1/2025 - RMě Štíty č. 59 dne 07.05.2025: </t>
    </r>
  </si>
  <si>
    <t>Rozpočtové změny 2025</t>
  </si>
  <si>
    <t>Rozpočet upravený 2025</t>
  </si>
  <si>
    <t>ROZPOČTOVÉ OPATŘENÍ aktuální</t>
  </si>
  <si>
    <t>¯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</si>
  <si>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</si>
  <si>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RO č. 1/2025</t>
  </si>
  <si>
    <t>Rozpočtové změny 2025 celkem</t>
  </si>
  <si>
    <t>ROZPOČET UPRAVENÝ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</si>
</sst>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&quot; Kč&quot;"/>
    <numFmt numFmtId="166" formatCode="#,##0&quot; Kč&quot;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sz val="9"/>
      <color rgb="FF00008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7"/>
      <name val="Symbol"/>
      <family val="1"/>
      <charset val="2"/>
    </font>
    <font>
      <b/>
      <sz val="8"/>
      <color rgb="FF00008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.5"/>
      <color rgb="FF00008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47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</fills>
  <borders count="14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rgb="FF000000"/>
      </top>
      <bottom style="hair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0" fontId="36" fillId="0" borderId="0"/>
    <xf numFmtId="0" fontId="1" fillId="0" borderId="0"/>
    <xf numFmtId="0" fontId="37" fillId="0" borderId="0"/>
    <xf numFmtId="0" fontId="69" fillId="0" borderId="0"/>
    <xf numFmtId="0" fontId="71" fillId="0" borderId="0"/>
    <xf numFmtId="0" fontId="69" fillId="0" borderId="0"/>
    <xf numFmtId="0" fontId="76" fillId="0" borderId="0"/>
    <xf numFmtId="0" fontId="2" fillId="0" borderId="0"/>
  </cellStyleXfs>
  <cellXfs count="355">
    <xf numFmtId="0" fontId="0" fillId="0" borderId="0" xfId="0"/>
    <xf numFmtId="0" fontId="2" fillId="0" borderId="0" xfId="1"/>
    <xf numFmtId="0" fontId="7" fillId="0" borderId="0" xfId="0" applyFont="1"/>
    <xf numFmtId="0" fontId="0" fillId="0" borderId="0" xfId="0" applyAlignment="1">
      <alignment vertical="center"/>
    </xf>
    <xf numFmtId="165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27" fillId="0" borderId="14" xfId="0" applyFont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26" fillId="0" borderId="19" xfId="0" applyFont="1" applyBorder="1" applyAlignment="1">
      <alignment vertical="center" wrapText="1"/>
    </xf>
    <xf numFmtId="165" fontId="26" fillId="5" borderId="20" xfId="0" applyNumberFormat="1" applyFont="1" applyFill="1" applyBorder="1" applyAlignment="1">
      <alignment horizontal="right" vertical="center" wrapText="1"/>
    </xf>
    <xf numFmtId="0" fontId="26" fillId="0" borderId="10" xfId="0" applyFont="1" applyBorder="1" applyAlignment="1">
      <alignment vertical="center"/>
    </xf>
    <xf numFmtId="0" fontId="26" fillId="0" borderId="21" xfId="0" applyFont="1" applyBorder="1" applyAlignment="1">
      <alignment vertical="center" wrapText="1"/>
    </xf>
    <xf numFmtId="165" fontId="26" fillId="0" borderId="16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166" fontId="26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38" fillId="0" borderId="0" xfId="0" applyFont="1"/>
    <xf numFmtId="0" fontId="42" fillId="0" borderId="0" xfId="0" applyFont="1"/>
    <xf numFmtId="2" fontId="40" fillId="0" borderId="0" xfId="0" applyNumberFormat="1" applyFont="1" applyAlignment="1">
      <alignment horizontal="left" vertical="center"/>
    </xf>
    <xf numFmtId="2" fontId="43" fillId="0" borderId="0" xfId="0" applyNumberFormat="1" applyFont="1" applyAlignment="1">
      <alignment horizontal="left" vertical="center"/>
    </xf>
    <xf numFmtId="2" fontId="44" fillId="0" borderId="0" xfId="0" applyNumberFormat="1" applyFont="1" applyAlignment="1">
      <alignment horizontal="left" vertical="center"/>
    </xf>
    <xf numFmtId="164" fontId="45" fillId="0" borderId="0" xfId="0" applyNumberFormat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164" fontId="46" fillId="0" borderId="0" xfId="1" applyNumberFormat="1" applyFont="1" applyAlignment="1">
      <alignment vertical="center"/>
    </xf>
    <xf numFmtId="0" fontId="52" fillId="0" borderId="0" xfId="1" applyFont="1"/>
    <xf numFmtId="49" fontId="26" fillId="0" borderId="0" xfId="3" applyNumberFormat="1" applyFont="1" applyAlignment="1">
      <alignment vertical="center" wrapText="1"/>
    </xf>
    <xf numFmtId="164" fontId="39" fillId="0" borderId="0" xfId="3" applyNumberFormat="1" applyFont="1" applyAlignment="1">
      <alignment horizontal="right" vertical="center" wrapText="1"/>
    </xf>
    <xf numFmtId="164" fontId="55" fillId="0" borderId="0" xfId="3" applyNumberFormat="1" applyFont="1" applyAlignment="1">
      <alignment vertical="center"/>
    </xf>
    <xf numFmtId="164" fontId="23" fillId="0" borderId="0" xfId="3" applyNumberFormat="1" applyFont="1" applyAlignment="1">
      <alignment vertical="center" wrapText="1"/>
    </xf>
    <xf numFmtId="165" fontId="4" fillId="5" borderId="20" xfId="0" applyNumberFormat="1" applyFont="1" applyFill="1" applyBorder="1" applyAlignment="1">
      <alignment horizontal="right" vertical="center" wrapText="1"/>
    </xf>
    <xf numFmtId="2" fontId="47" fillId="2" borderId="11" xfId="0" applyNumberFormat="1" applyFont="1" applyFill="1" applyBorder="1" applyAlignment="1">
      <alignment horizontal="left" vertical="center" wrapText="1"/>
    </xf>
    <xf numFmtId="49" fontId="58" fillId="4" borderId="39" xfId="0" applyNumberFormat="1" applyFont="1" applyFill="1" applyBorder="1" applyAlignment="1">
      <alignment horizontal="left" vertical="center"/>
    </xf>
    <xf numFmtId="2" fontId="59" fillId="4" borderId="44" xfId="0" applyNumberFormat="1" applyFont="1" applyFill="1" applyBorder="1" applyAlignment="1">
      <alignment horizontal="left" vertical="center"/>
    </xf>
    <xf numFmtId="49" fontId="58" fillId="4" borderId="6" xfId="0" applyNumberFormat="1" applyFont="1" applyFill="1" applyBorder="1" applyAlignment="1">
      <alignment horizontal="left" vertical="center"/>
    </xf>
    <xf numFmtId="2" fontId="59" fillId="4" borderId="19" xfId="0" applyNumberFormat="1" applyFont="1" applyFill="1" applyBorder="1" applyAlignment="1">
      <alignment vertical="center"/>
    </xf>
    <xf numFmtId="2" fontId="59" fillId="4" borderId="51" xfId="0" applyNumberFormat="1" applyFont="1" applyFill="1" applyBorder="1" applyAlignment="1">
      <alignment vertical="center"/>
    </xf>
    <xf numFmtId="2" fontId="59" fillId="4" borderId="45" xfId="0" applyNumberFormat="1" applyFont="1" applyFill="1" applyBorder="1" applyAlignment="1">
      <alignment horizontal="left" vertical="center"/>
    </xf>
    <xf numFmtId="2" fontId="60" fillId="4" borderId="51" xfId="0" applyNumberFormat="1" applyFont="1" applyFill="1" applyBorder="1" applyAlignment="1">
      <alignment vertical="center"/>
    </xf>
    <xf numFmtId="2" fontId="60" fillId="4" borderId="45" xfId="0" applyNumberFormat="1" applyFont="1" applyFill="1" applyBorder="1" applyAlignment="1">
      <alignment horizontal="left" vertical="center"/>
    </xf>
    <xf numFmtId="49" fontId="58" fillId="4" borderId="37" xfId="0" applyNumberFormat="1" applyFont="1" applyFill="1" applyBorder="1" applyAlignment="1">
      <alignment horizontal="left" vertical="center"/>
    </xf>
    <xf numFmtId="2" fontId="59" fillId="4" borderId="56" xfId="0" applyNumberFormat="1" applyFont="1" applyFill="1" applyBorder="1" applyAlignment="1">
      <alignment vertical="center"/>
    </xf>
    <xf numFmtId="2" fontId="59" fillId="4" borderId="57" xfId="0" applyNumberFormat="1" applyFont="1" applyFill="1" applyBorder="1" applyAlignment="1">
      <alignment vertical="center"/>
    </xf>
    <xf numFmtId="2" fontId="59" fillId="4" borderId="46" xfId="0" applyNumberFormat="1" applyFont="1" applyFill="1" applyBorder="1" applyAlignment="1">
      <alignment horizontal="left" vertical="center"/>
    </xf>
    <xf numFmtId="164" fontId="61" fillId="10" borderId="42" xfId="0" applyNumberFormat="1" applyFont="1" applyFill="1" applyBorder="1" applyAlignment="1">
      <alignment vertical="center" wrapText="1"/>
    </xf>
    <xf numFmtId="2" fontId="50" fillId="0" borderId="0" xfId="0" applyNumberFormat="1" applyFont="1" applyAlignment="1">
      <alignment horizontal="left" vertical="center"/>
    </xf>
    <xf numFmtId="2" fontId="47" fillId="2" borderId="29" xfId="0" applyNumberFormat="1" applyFont="1" applyFill="1" applyBorder="1" applyAlignment="1">
      <alignment horizontal="left" vertical="center" wrapText="1"/>
    </xf>
    <xf numFmtId="164" fontId="53" fillId="6" borderId="40" xfId="3" applyNumberFormat="1" applyFont="1" applyFill="1" applyBorder="1" applyAlignment="1">
      <alignment vertical="center"/>
    </xf>
    <xf numFmtId="2" fontId="63" fillId="0" borderId="0" xfId="0" applyNumberFormat="1" applyFont="1" applyAlignment="1">
      <alignment vertical="center"/>
    </xf>
    <xf numFmtId="2" fontId="4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2" fontId="66" fillId="0" borderId="0" xfId="0" applyNumberFormat="1" applyFont="1" applyAlignment="1">
      <alignment vertical="center"/>
    </xf>
    <xf numFmtId="164" fontId="56" fillId="0" borderId="0" xfId="0" applyNumberFormat="1" applyFont="1" applyAlignment="1">
      <alignment vertical="center"/>
    </xf>
    <xf numFmtId="164" fontId="67" fillId="0" borderId="0" xfId="0" applyNumberFormat="1" applyFont="1" applyAlignment="1">
      <alignment vertical="center"/>
    </xf>
    <xf numFmtId="164" fontId="68" fillId="2" borderId="27" xfId="0" applyNumberFormat="1" applyFont="1" applyFill="1" applyBorder="1" applyAlignment="1">
      <alignment horizontal="right" vertical="center" wrapText="1"/>
    </xf>
    <xf numFmtId="165" fontId="70" fillId="0" borderId="0" xfId="0" applyNumberFormat="1" applyFont="1" applyAlignment="1">
      <alignment vertical="center"/>
    </xf>
    <xf numFmtId="165" fontId="70" fillId="5" borderId="0" xfId="0" applyNumberFormat="1" applyFont="1" applyFill="1" applyAlignment="1">
      <alignment vertical="center"/>
    </xf>
    <xf numFmtId="3" fontId="23" fillId="6" borderId="15" xfId="0" applyNumberFormat="1" applyFont="1" applyFill="1" applyBorder="1" applyAlignment="1">
      <alignment horizontal="right" vertical="center" wrapText="1"/>
    </xf>
    <xf numFmtId="165" fontId="9" fillId="5" borderId="0" xfId="0" applyNumberFormat="1" applyFont="1" applyFill="1" applyAlignment="1">
      <alignment vertical="center"/>
    </xf>
    <xf numFmtId="164" fontId="6" fillId="11" borderId="24" xfId="3" applyNumberFormat="1" applyFont="1" applyFill="1" applyBorder="1" applyAlignment="1">
      <alignment vertical="center" wrapText="1"/>
    </xf>
    <xf numFmtId="164" fontId="55" fillId="11" borderId="9" xfId="3" applyNumberFormat="1" applyFont="1" applyFill="1" applyBorder="1" applyAlignment="1">
      <alignment vertical="center" wrapText="1"/>
    </xf>
    <xf numFmtId="164" fontId="6" fillId="11" borderId="9" xfId="3" applyNumberFormat="1" applyFont="1" applyFill="1" applyBorder="1" applyAlignment="1">
      <alignment vertical="center" wrapText="1"/>
    </xf>
    <xf numFmtId="2" fontId="47" fillId="2" borderId="11" xfId="0" applyNumberFormat="1" applyFont="1" applyFill="1" applyBorder="1" applyAlignment="1">
      <alignment horizontal="left" vertical="top" wrapText="1"/>
    </xf>
    <xf numFmtId="2" fontId="48" fillId="2" borderId="47" xfId="0" applyNumberFormat="1" applyFont="1" applyFill="1" applyBorder="1" applyAlignment="1">
      <alignment horizontal="center" vertical="top" wrapText="1"/>
    </xf>
    <xf numFmtId="164" fontId="57" fillId="2" borderId="12" xfId="0" applyNumberFormat="1" applyFont="1" applyFill="1" applyBorder="1" applyAlignment="1">
      <alignment horizontal="right" vertical="top" wrapText="1"/>
    </xf>
    <xf numFmtId="164" fontId="53" fillId="2" borderId="13" xfId="0" applyNumberFormat="1" applyFont="1" applyFill="1" applyBorder="1" applyAlignment="1">
      <alignment horizontal="right" vertical="top" wrapText="1"/>
    </xf>
    <xf numFmtId="164" fontId="55" fillId="6" borderId="24" xfId="3" applyNumberFormat="1" applyFont="1" applyFill="1" applyBorder="1" applyAlignment="1">
      <alignment vertical="center" wrapText="1"/>
    </xf>
    <xf numFmtId="164" fontId="61" fillId="10" borderId="36" xfId="0" applyNumberFormat="1" applyFont="1" applyFill="1" applyBorder="1" applyAlignment="1">
      <alignment vertical="center" wrapText="1"/>
    </xf>
    <xf numFmtId="49" fontId="55" fillId="6" borderId="39" xfId="3" applyNumberFormat="1" applyFont="1" applyFill="1" applyBorder="1" applyAlignment="1">
      <alignment horizontal="left" vertical="center" wrapText="1"/>
    </xf>
    <xf numFmtId="49" fontId="35" fillId="6" borderId="14" xfId="3" applyNumberFormat="1" applyFont="1" applyFill="1" applyBorder="1" applyAlignment="1">
      <alignment horizontal="left" vertical="center" wrapText="1"/>
    </xf>
    <xf numFmtId="164" fontId="73" fillId="4" borderId="0" xfId="0" applyNumberFormat="1" applyFont="1" applyFill="1" applyAlignment="1">
      <alignment vertical="center" wrapText="1"/>
    </xf>
    <xf numFmtId="2" fontId="47" fillId="2" borderId="11" xfId="0" applyNumberFormat="1" applyFont="1" applyFill="1" applyBorder="1" applyAlignment="1">
      <alignment vertical="top" wrapText="1"/>
    </xf>
    <xf numFmtId="2" fontId="47" fillId="2" borderId="29" xfId="0" applyNumberFormat="1" applyFont="1" applyFill="1" applyBorder="1" applyAlignment="1">
      <alignment vertical="top" wrapText="1"/>
    </xf>
    <xf numFmtId="2" fontId="48" fillId="2" borderId="28" xfId="0" applyNumberFormat="1" applyFont="1" applyFill="1" applyBorder="1" applyAlignment="1">
      <alignment vertical="top" wrapText="1"/>
    </xf>
    <xf numFmtId="2" fontId="48" fillId="2" borderId="47" xfId="0" applyNumberFormat="1" applyFont="1" applyFill="1" applyBorder="1" applyAlignment="1">
      <alignment vertical="top" wrapText="1"/>
    </xf>
    <xf numFmtId="164" fontId="6" fillId="4" borderId="24" xfId="0" applyNumberFormat="1" applyFont="1" applyFill="1" applyBorder="1" applyAlignment="1">
      <alignment horizontal="right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4" borderId="9" xfId="0" applyNumberFormat="1" applyFont="1" applyFill="1" applyBorder="1" applyAlignment="1">
      <alignment horizontal="right" vertical="center"/>
    </xf>
    <xf numFmtId="165" fontId="9" fillId="5" borderId="0" xfId="0" applyNumberFormat="1" applyFont="1" applyFill="1"/>
    <xf numFmtId="165" fontId="9" fillId="5" borderId="14" xfId="0" applyNumberFormat="1" applyFont="1" applyFill="1" applyBorder="1" applyAlignment="1">
      <alignment vertical="center"/>
    </xf>
    <xf numFmtId="0" fontId="74" fillId="4" borderId="62" xfId="0" applyFont="1" applyFill="1" applyBorder="1" applyAlignment="1">
      <alignment horizontal="left" vertical="center" wrapText="1"/>
    </xf>
    <xf numFmtId="0" fontId="75" fillId="4" borderId="31" xfId="0" applyFont="1" applyFill="1" applyBorder="1" applyAlignment="1">
      <alignment horizontal="left" vertical="center" wrapText="1"/>
    </xf>
    <xf numFmtId="0" fontId="28" fillId="4" borderId="31" xfId="0" applyFont="1" applyFill="1" applyBorder="1" applyAlignment="1">
      <alignment vertical="center" wrapText="1"/>
    </xf>
    <xf numFmtId="164" fontId="6" fillId="4" borderId="54" xfId="0" applyNumberFormat="1" applyFont="1" applyFill="1" applyBorder="1" applyAlignment="1">
      <alignment vertical="center"/>
    </xf>
    <xf numFmtId="0" fontId="74" fillId="4" borderId="61" xfId="0" applyFont="1" applyFill="1" applyBorder="1" applyAlignment="1">
      <alignment horizontal="left" vertical="center" wrapText="1"/>
    </xf>
    <xf numFmtId="0" fontId="75" fillId="4" borderId="35" xfId="0" applyFont="1" applyFill="1" applyBorder="1" applyAlignment="1">
      <alignment horizontal="left" vertical="center" wrapText="1"/>
    </xf>
    <xf numFmtId="0" fontId="28" fillId="4" borderId="35" xfId="0" applyFont="1" applyFill="1" applyBorder="1" applyAlignment="1">
      <alignment vertical="center" wrapText="1"/>
    </xf>
    <xf numFmtId="164" fontId="6" fillId="4" borderId="60" xfId="0" applyNumberFormat="1" applyFont="1" applyFill="1" applyBorder="1" applyAlignment="1">
      <alignment vertical="center"/>
    </xf>
    <xf numFmtId="0" fontId="74" fillId="4" borderId="63" xfId="0" applyFont="1" applyFill="1" applyBorder="1" applyAlignment="1">
      <alignment horizontal="left" vertical="center" wrapText="1"/>
    </xf>
    <xf numFmtId="0" fontId="75" fillId="4" borderId="64" xfId="0" applyFont="1" applyFill="1" applyBorder="1" applyAlignment="1">
      <alignment horizontal="left" vertical="center" wrapText="1"/>
    </xf>
    <xf numFmtId="0" fontId="28" fillId="4" borderId="64" xfId="0" applyFont="1" applyFill="1" applyBorder="1" applyAlignment="1">
      <alignment vertical="center" wrapText="1"/>
    </xf>
    <xf numFmtId="164" fontId="53" fillId="4" borderId="40" xfId="0" applyNumberFormat="1" applyFont="1" applyFill="1" applyBorder="1" applyAlignment="1">
      <alignment horizontal="right" vertical="center"/>
    </xf>
    <xf numFmtId="164" fontId="53" fillId="4" borderId="8" xfId="0" applyNumberFormat="1" applyFont="1" applyFill="1" applyBorder="1" applyAlignment="1">
      <alignment horizontal="right" vertical="center"/>
    </xf>
    <xf numFmtId="164" fontId="53" fillId="4" borderId="38" xfId="0" applyNumberFormat="1" applyFont="1" applyFill="1" applyBorder="1" applyAlignment="1">
      <alignment horizontal="right" vertical="center"/>
    </xf>
    <xf numFmtId="164" fontId="61" fillId="4" borderId="0" xfId="0" applyNumberFormat="1" applyFont="1" applyFill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0" fontId="55" fillId="0" borderId="14" xfId="3" applyFont="1" applyBorder="1" applyAlignment="1">
      <alignment vertical="center"/>
    </xf>
    <xf numFmtId="49" fontId="80" fillId="0" borderId="71" xfId="2" applyNumberFormat="1" applyFont="1" applyBorder="1" applyAlignment="1">
      <alignment horizontal="center" vertical="center"/>
    </xf>
    <xf numFmtId="49" fontId="80" fillId="0" borderId="72" xfId="2" applyNumberFormat="1" applyFont="1" applyBorder="1" applyAlignment="1">
      <alignment horizontal="center" vertical="center"/>
    </xf>
    <xf numFmtId="0" fontId="33" fillId="0" borderId="0" xfId="10" applyFont="1"/>
    <xf numFmtId="0" fontId="84" fillId="0" borderId="0" xfId="3" applyFont="1" applyAlignment="1">
      <alignment vertical="center"/>
    </xf>
    <xf numFmtId="164" fontId="85" fillId="0" borderId="0" xfId="3" applyNumberFormat="1" applyFont="1" applyAlignment="1">
      <alignment vertical="center"/>
    </xf>
    <xf numFmtId="164" fontId="84" fillId="0" borderId="0" xfId="3" applyNumberFormat="1" applyFont="1" applyAlignment="1">
      <alignment horizontal="right" vertical="center"/>
    </xf>
    <xf numFmtId="0" fontId="51" fillId="0" borderId="0" xfId="3" applyFont="1" applyAlignment="1">
      <alignment horizontal="left" vertical="center" wrapText="1"/>
    </xf>
    <xf numFmtId="2" fontId="48" fillId="2" borderId="28" xfId="0" applyNumberFormat="1" applyFont="1" applyFill="1" applyBorder="1" applyAlignment="1">
      <alignment horizontal="left" vertical="center" wrapText="1"/>
    </xf>
    <xf numFmtId="49" fontId="86" fillId="0" borderId="0" xfId="0" applyNumberFormat="1" applyFont="1" applyAlignment="1">
      <alignment horizontal="left" vertical="center"/>
    </xf>
    <xf numFmtId="49" fontId="88" fillId="0" borderId="0" xfId="0" applyNumberFormat="1" applyFont="1" applyAlignment="1">
      <alignment horizontal="center" vertical="center"/>
    </xf>
    <xf numFmtId="49" fontId="89" fillId="0" borderId="0" xfId="0" applyNumberFormat="1" applyFont="1" applyAlignment="1">
      <alignment horizontal="center" vertical="center"/>
    </xf>
    <xf numFmtId="49" fontId="90" fillId="0" borderId="0" xfId="1" applyNumberFormat="1" applyFont="1" applyAlignment="1">
      <alignment horizontal="center" vertical="center"/>
    </xf>
    <xf numFmtId="4" fontId="90" fillId="0" borderId="0" xfId="1" applyNumberFormat="1" applyFont="1" applyAlignment="1">
      <alignment vertical="center"/>
    </xf>
    <xf numFmtId="0" fontId="90" fillId="0" borderId="0" xfId="1" applyFont="1" applyAlignment="1">
      <alignment vertical="center"/>
    </xf>
    <xf numFmtId="49" fontId="91" fillId="0" borderId="0" xfId="2" applyNumberFormat="1" applyFont="1" applyAlignment="1">
      <alignment vertical="center"/>
    </xf>
    <xf numFmtId="49" fontId="92" fillId="0" borderId="0" xfId="2" applyNumberFormat="1" applyFont="1" applyAlignment="1">
      <alignment horizontal="center" vertical="center"/>
    </xf>
    <xf numFmtId="49" fontId="93" fillId="0" borderId="0" xfId="10" applyNumberFormat="1" applyFont="1" applyAlignment="1">
      <alignment horizontal="center" vertical="center"/>
    </xf>
    <xf numFmtId="4" fontId="93" fillId="0" borderId="0" xfId="10" applyNumberFormat="1" applyFont="1" applyAlignment="1">
      <alignment vertical="center"/>
    </xf>
    <xf numFmtId="0" fontId="93" fillId="0" borderId="0" xfId="10" applyFont="1" applyAlignment="1">
      <alignment vertical="center"/>
    </xf>
    <xf numFmtId="49" fontId="77" fillId="14" borderId="76" xfId="2" applyNumberFormat="1" applyFont="1" applyFill="1" applyBorder="1" applyAlignment="1">
      <alignment horizontal="center" vertical="center"/>
    </xf>
    <xf numFmtId="49" fontId="77" fillId="14" borderId="77" xfId="2" applyNumberFormat="1" applyFont="1" applyFill="1" applyBorder="1" applyAlignment="1">
      <alignment horizontal="center" vertical="center"/>
    </xf>
    <xf numFmtId="49" fontId="78" fillId="14" borderId="77" xfId="2" applyNumberFormat="1" applyFont="1" applyFill="1" applyBorder="1" applyAlignment="1">
      <alignment horizontal="center" vertical="center"/>
    </xf>
    <xf numFmtId="49" fontId="79" fillId="14" borderId="77" xfId="10" applyNumberFormat="1" applyFont="1" applyFill="1" applyBorder="1" applyAlignment="1">
      <alignment horizontal="center" vertical="center"/>
    </xf>
    <xf numFmtId="4" fontId="79" fillId="14" borderId="77" xfId="10" applyNumberFormat="1" applyFont="1" applyFill="1" applyBorder="1" applyAlignment="1">
      <alignment horizontal="center" vertical="center"/>
    </xf>
    <xf numFmtId="0" fontId="79" fillId="14" borderId="78" xfId="10" applyFont="1" applyFill="1" applyBorder="1" applyAlignment="1">
      <alignment vertical="center"/>
    </xf>
    <xf numFmtId="0" fontId="2" fillId="0" borderId="0" xfId="10"/>
    <xf numFmtId="49" fontId="80" fillId="0" borderId="79" xfId="2" applyNumberFormat="1" applyFont="1" applyBorder="1" applyAlignment="1">
      <alignment horizontal="center" vertical="center"/>
    </xf>
    <xf numFmtId="49" fontId="80" fillId="0" borderId="80" xfId="2" applyNumberFormat="1" applyFont="1" applyBorder="1" applyAlignment="1">
      <alignment horizontal="center" vertical="center"/>
    </xf>
    <xf numFmtId="49" fontId="81" fillId="0" borderId="80" xfId="2" applyNumberFormat="1" applyFont="1" applyBorder="1" applyAlignment="1">
      <alignment horizontal="center" vertical="center"/>
    </xf>
    <xf numFmtId="49" fontId="81" fillId="0" borderId="81" xfId="2" applyNumberFormat="1" applyFont="1" applyBorder="1" applyAlignment="1">
      <alignment horizontal="center" vertical="center"/>
    </xf>
    <xf numFmtId="49" fontId="83" fillId="0" borderId="82" xfId="9" applyNumberFormat="1" applyFont="1" applyBorder="1"/>
    <xf numFmtId="49" fontId="83" fillId="0" borderId="80" xfId="9" applyNumberFormat="1" applyFont="1" applyBorder="1"/>
    <xf numFmtId="49" fontId="83" fillId="0" borderId="80" xfId="10" applyNumberFormat="1" applyFont="1" applyBorder="1" applyAlignment="1">
      <alignment horizontal="center" vertical="center"/>
    </xf>
    <xf numFmtId="4" fontId="82" fillId="4" borderId="80" xfId="10" applyNumberFormat="1" applyFont="1" applyFill="1" applyBorder="1" applyAlignment="1">
      <alignment vertical="center"/>
    </xf>
    <xf numFmtId="49" fontId="83" fillId="0" borderId="83" xfId="9" applyNumberFormat="1" applyFont="1" applyBorder="1"/>
    <xf numFmtId="49" fontId="83" fillId="0" borderId="69" xfId="9" applyNumberFormat="1" applyFont="1" applyBorder="1"/>
    <xf numFmtId="49" fontId="80" fillId="0" borderId="84" xfId="2" applyNumberFormat="1" applyFont="1" applyBorder="1" applyAlignment="1">
      <alignment horizontal="center" vertical="center"/>
    </xf>
    <xf numFmtId="49" fontId="80" fillId="0" borderId="85" xfId="2" applyNumberFormat="1" applyFont="1" applyBorder="1" applyAlignment="1">
      <alignment horizontal="center" vertical="center"/>
    </xf>
    <xf numFmtId="4" fontId="33" fillId="14" borderId="77" xfId="10" applyNumberFormat="1" applyFont="1" applyFill="1" applyBorder="1" applyAlignment="1">
      <alignment vertical="center"/>
    </xf>
    <xf numFmtId="49" fontId="78" fillId="15" borderId="0" xfId="2" applyNumberFormat="1" applyFont="1" applyFill="1" applyAlignment="1">
      <alignment horizontal="left" vertical="center"/>
    </xf>
    <xf numFmtId="4" fontId="33" fillId="15" borderId="0" xfId="10" applyNumberFormat="1" applyFont="1" applyFill="1" applyAlignment="1">
      <alignment vertical="center"/>
    </xf>
    <xf numFmtId="0" fontId="33" fillId="15" borderId="0" xfId="10" applyFont="1" applyFill="1" applyAlignment="1">
      <alignment vertical="center"/>
    </xf>
    <xf numFmtId="0" fontId="33" fillId="4" borderId="0" xfId="10" applyFont="1" applyFill="1"/>
    <xf numFmtId="49" fontId="94" fillId="4" borderId="0" xfId="0" applyNumberFormat="1" applyFont="1" applyFill="1" applyAlignment="1">
      <alignment vertical="center"/>
    </xf>
    <xf numFmtId="49" fontId="96" fillId="4" borderId="0" xfId="0" applyNumberFormat="1" applyFont="1" applyFill="1" applyAlignment="1">
      <alignment horizontal="center" vertical="center"/>
    </xf>
    <xf numFmtId="49" fontId="96" fillId="4" borderId="0" xfId="10" applyNumberFormat="1" applyFont="1" applyFill="1" applyAlignment="1">
      <alignment horizontal="center" vertical="center"/>
    </xf>
    <xf numFmtId="4" fontId="96" fillId="4" borderId="0" xfId="10" applyNumberFormat="1" applyFont="1" applyFill="1" applyAlignment="1">
      <alignment vertical="center"/>
    </xf>
    <xf numFmtId="0" fontId="96" fillId="4" borderId="0" xfId="10" applyFont="1" applyFill="1" applyAlignment="1">
      <alignment vertical="center"/>
    </xf>
    <xf numFmtId="49" fontId="77" fillId="14" borderId="89" xfId="2" applyNumberFormat="1" applyFont="1" applyFill="1" applyBorder="1" applyAlignment="1">
      <alignment horizontal="center" vertical="center"/>
    </xf>
    <xf numFmtId="49" fontId="77" fillId="14" borderId="90" xfId="2" applyNumberFormat="1" applyFont="1" applyFill="1" applyBorder="1" applyAlignment="1">
      <alignment horizontal="center" vertical="center"/>
    </xf>
    <xf numFmtId="49" fontId="78" fillId="14" borderId="90" xfId="2" applyNumberFormat="1" applyFont="1" applyFill="1" applyBorder="1" applyAlignment="1">
      <alignment horizontal="center" vertical="center"/>
    </xf>
    <xf numFmtId="49" fontId="79" fillId="14" borderId="90" xfId="10" applyNumberFormat="1" applyFont="1" applyFill="1" applyBorder="1" applyAlignment="1">
      <alignment horizontal="center" vertical="center"/>
    </xf>
    <xf numFmtId="4" fontId="79" fillId="14" borderId="90" xfId="10" applyNumberFormat="1" applyFont="1" applyFill="1" applyBorder="1" applyAlignment="1">
      <alignment horizontal="center" vertical="center"/>
    </xf>
    <xf numFmtId="0" fontId="79" fillId="14" borderId="91" xfId="10" applyFont="1" applyFill="1" applyBorder="1" applyAlignment="1">
      <alignment vertical="center"/>
    </xf>
    <xf numFmtId="49" fontId="97" fillId="4" borderId="34" xfId="0" applyNumberFormat="1" applyFont="1" applyFill="1" applyBorder="1" applyAlignment="1">
      <alignment horizontal="center" vertical="center"/>
    </xf>
    <xf numFmtId="49" fontId="97" fillId="4" borderId="35" xfId="0" applyNumberFormat="1" applyFont="1" applyFill="1" applyBorder="1" applyAlignment="1">
      <alignment horizontal="center" vertical="center"/>
    </xf>
    <xf numFmtId="49" fontId="98" fillId="4" borderId="35" xfId="0" applyNumberFormat="1" applyFont="1" applyFill="1" applyBorder="1" applyAlignment="1">
      <alignment horizontal="center" vertical="center"/>
    </xf>
    <xf numFmtId="49" fontId="89" fillId="4" borderId="35" xfId="0" applyNumberFormat="1" applyFont="1" applyFill="1" applyBorder="1" applyAlignment="1">
      <alignment horizontal="center" vertical="center"/>
    </xf>
    <xf numFmtId="49" fontId="99" fillId="4" borderId="35" xfId="10" applyNumberFormat="1" applyFont="1" applyFill="1" applyBorder="1" applyAlignment="1">
      <alignment horizontal="center" vertical="center"/>
    </xf>
    <xf numFmtId="4" fontId="99" fillId="4" borderId="35" xfId="10" applyNumberFormat="1" applyFont="1" applyFill="1" applyBorder="1" applyAlignment="1">
      <alignment vertical="center"/>
    </xf>
    <xf numFmtId="0" fontId="99" fillId="4" borderId="3" xfId="10" applyFont="1" applyFill="1" applyBorder="1" applyAlignment="1">
      <alignment vertical="center"/>
    </xf>
    <xf numFmtId="49" fontId="97" fillId="4" borderId="30" xfId="0" applyNumberFormat="1" applyFont="1" applyFill="1" applyBorder="1" applyAlignment="1">
      <alignment horizontal="center" vertical="center"/>
    </xf>
    <xf numFmtId="49" fontId="97" fillId="4" borderId="31" xfId="0" applyNumberFormat="1" applyFont="1" applyFill="1" applyBorder="1" applyAlignment="1">
      <alignment horizontal="center" vertical="center"/>
    </xf>
    <xf numFmtId="49" fontId="98" fillId="4" borderId="31" xfId="0" applyNumberFormat="1" applyFont="1" applyFill="1" applyBorder="1" applyAlignment="1">
      <alignment horizontal="center" vertical="center"/>
    </xf>
    <xf numFmtId="49" fontId="89" fillId="4" borderId="31" xfId="0" applyNumberFormat="1" applyFont="1" applyFill="1" applyBorder="1" applyAlignment="1">
      <alignment horizontal="center" vertical="center"/>
    </xf>
    <xf numFmtId="49" fontId="99" fillId="4" borderId="31" xfId="10" applyNumberFormat="1" applyFont="1" applyFill="1" applyBorder="1" applyAlignment="1">
      <alignment horizontal="center" vertical="center"/>
    </xf>
    <xf numFmtId="4" fontId="99" fillId="4" borderId="31" xfId="10" applyNumberFormat="1" applyFont="1" applyFill="1" applyBorder="1" applyAlignment="1">
      <alignment vertical="center"/>
    </xf>
    <xf numFmtId="4" fontId="33" fillId="14" borderId="90" xfId="10" applyNumberFormat="1" applyFont="1" applyFill="1" applyBorder="1" applyAlignment="1">
      <alignment vertical="center"/>
    </xf>
    <xf numFmtId="0" fontId="33" fillId="14" borderId="91" xfId="10" applyFont="1" applyFill="1" applyBorder="1" applyAlignment="1">
      <alignment vertical="center"/>
    </xf>
    <xf numFmtId="49" fontId="100" fillId="0" borderId="83" xfId="9" applyNumberFormat="1" applyFont="1" applyBorder="1"/>
    <xf numFmtId="49" fontId="81" fillId="0" borderId="86" xfId="2" applyNumberFormat="1" applyFont="1" applyBorder="1" applyAlignment="1">
      <alignment horizontal="center" vertical="center"/>
    </xf>
    <xf numFmtId="49" fontId="81" fillId="0" borderId="87" xfId="2" applyNumberFormat="1" applyFont="1" applyBorder="1" applyAlignment="1">
      <alignment horizontal="center" vertical="center"/>
    </xf>
    <xf numFmtId="49" fontId="83" fillId="0" borderId="86" xfId="9" applyNumberFormat="1" applyFont="1" applyBorder="1"/>
    <xf numFmtId="49" fontId="83" fillId="0" borderId="86" xfId="10" applyNumberFormat="1" applyFont="1" applyBorder="1" applyAlignment="1">
      <alignment horizontal="center" vertical="center"/>
    </xf>
    <xf numFmtId="4" fontId="82" fillId="4" borderId="86" xfId="10" applyNumberFormat="1" applyFont="1" applyFill="1" applyBorder="1" applyAlignment="1">
      <alignment vertical="center"/>
    </xf>
    <xf numFmtId="49" fontId="101" fillId="0" borderId="88" xfId="9" applyNumberFormat="1" applyFont="1" applyBorder="1"/>
    <xf numFmtId="49" fontId="80" fillId="0" borderId="92" xfId="2" applyNumberFormat="1" applyFont="1" applyBorder="1" applyAlignment="1">
      <alignment horizontal="center" vertical="center"/>
    </xf>
    <xf numFmtId="49" fontId="80" fillId="0" borderId="93" xfId="2" applyNumberFormat="1" applyFont="1" applyBorder="1" applyAlignment="1">
      <alignment horizontal="center" vertical="center"/>
    </xf>
    <xf numFmtId="49" fontId="81" fillId="0" borderId="93" xfId="2" applyNumberFormat="1" applyFont="1" applyBorder="1" applyAlignment="1">
      <alignment horizontal="center" vertical="center"/>
    </xf>
    <xf numFmtId="49" fontId="81" fillId="0" borderId="94" xfId="2" applyNumberFormat="1" applyFont="1" applyBorder="1" applyAlignment="1">
      <alignment horizontal="center" vertical="center"/>
    </xf>
    <xf numFmtId="49" fontId="83" fillId="0" borderId="93" xfId="9" applyNumberFormat="1" applyFont="1" applyBorder="1"/>
    <xf numFmtId="49" fontId="83" fillId="0" borderId="93" xfId="10" applyNumberFormat="1" applyFont="1" applyBorder="1" applyAlignment="1">
      <alignment horizontal="center" vertical="center"/>
    </xf>
    <xf numFmtId="4" fontId="82" fillId="4" borderId="93" xfId="10" applyNumberFormat="1" applyFont="1" applyFill="1" applyBorder="1" applyAlignment="1">
      <alignment vertical="center"/>
    </xf>
    <xf numFmtId="49" fontId="100" fillId="0" borderId="95" xfId="9" applyNumberFormat="1" applyFont="1" applyBorder="1"/>
    <xf numFmtId="49" fontId="80" fillId="0" borderId="73" xfId="2" applyNumberFormat="1" applyFont="1" applyBorder="1" applyAlignment="1">
      <alignment horizontal="center" vertical="center"/>
    </xf>
    <xf numFmtId="49" fontId="80" fillId="0" borderId="74" xfId="2" applyNumberFormat="1" applyFont="1" applyBorder="1" applyAlignment="1">
      <alignment horizontal="center" vertical="center"/>
    </xf>
    <xf numFmtId="49" fontId="81" fillId="0" borderId="74" xfId="2" applyNumberFormat="1" applyFont="1" applyBorder="1" applyAlignment="1">
      <alignment horizontal="center" vertical="center"/>
    </xf>
    <xf numFmtId="49" fontId="81" fillId="0" borderId="96" xfId="2" applyNumberFormat="1" applyFont="1" applyBorder="1" applyAlignment="1">
      <alignment horizontal="center" vertical="center"/>
    </xf>
    <xf numFmtId="49" fontId="83" fillId="0" borderId="74" xfId="9" applyNumberFormat="1" applyFont="1" applyBorder="1"/>
    <xf numFmtId="49" fontId="83" fillId="0" borderId="74" xfId="10" applyNumberFormat="1" applyFont="1" applyBorder="1" applyAlignment="1">
      <alignment horizontal="center" vertical="center"/>
    </xf>
    <xf numFmtId="4" fontId="82" fillId="4" borderId="74" xfId="10" applyNumberFormat="1" applyFont="1" applyFill="1" applyBorder="1" applyAlignment="1">
      <alignment vertical="center"/>
    </xf>
    <xf numFmtId="49" fontId="101" fillId="0" borderId="75" xfId="9" applyNumberFormat="1" applyFont="1" applyBorder="1"/>
    <xf numFmtId="0" fontId="102" fillId="14" borderId="78" xfId="10" applyFont="1" applyFill="1" applyBorder="1" applyAlignment="1">
      <alignment vertical="center"/>
    </xf>
    <xf numFmtId="0" fontId="103" fillId="4" borderId="0" xfId="2" applyFont="1" applyFill="1" applyAlignment="1">
      <alignment vertical="center"/>
    </xf>
    <xf numFmtId="0" fontId="5" fillId="4" borderId="0" xfId="2" applyFill="1" applyAlignment="1">
      <alignment vertical="center"/>
    </xf>
    <xf numFmtId="165" fontId="9" fillId="4" borderId="0" xfId="2" applyNumberFormat="1" applyFont="1" applyFill="1" applyAlignment="1">
      <alignment vertical="center"/>
    </xf>
    <xf numFmtId="165" fontId="9" fillId="4" borderId="0" xfId="0" applyNumberFormat="1" applyFont="1" applyFill="1" applyAlignment="1">
      <alignment vertical="center"/>
    </xf>
    <xf numFmtId="0" fontId="105" fillId="4" borderId="97" xfId="2" applyFont="1" applyFill="1" applyBorder="1" applyAlignment="1">
      <alignment vertical="center"/>
    </xf>
    <xf numFmtId="0" fontId="106" fillId="4" borderId="97" xfId="2" applyFont="1" applyFill="1" applyBorder="1" applyAlignment="1">
      <alignment vertical="center"/>
    </xf>
    <xf numFmtId="0" fontId="107" fillId="4" borderId="97" xfId="2" applyFont="1" applyFill="1" applyBorder="1" applyAlignment="1">
      <alignment vertical="center"/>
    </xf>
    <xf numFmtId="165" fontId="9" fillId="7" borderId="14" xfId="0" applyNumberFormat="1" applyFont="1" applyFill="1" applyBorder="1" applyAlignment="1">
      <alignment vertical="center"/>
    </xf>
    <xf numFmtId="165" fontId="26" fillId="5" borderId="17" xfId="0" applyNumberFormat="1" applyFont="1" applyFill="1" applyBorder="1" applyAlignment="1">
      <alignment vertical="center" wrapText="1"/>
    </xf>
    <xf numFmtId="165" fontId="4" fillId="16" borderId="98" xfId="2" applyNumberFormat="1" applyFont="1" applyFill="1" applyBorder="1" applyAlignment="1">
      <alignment vertical="center" wrapText="1"/>
    </xf>
    <xf numFmtId="165" fontId="26" fillId="5" borderId="18" xfId="0" applyNumberFormat="1" applyFont="1" applyFill="1" applyBorder="1" applyAlignment="1">
      <alignment vertical="center" wrapText="1"/>
    </xf>
    <xf numFmtId="165" fontId="20" fillId="6" borderId="15" xfId="0" applyNumberFormat="1" applyFont="1" applyFill="1" applyBorder="1" applyAlignment="1">
      <alignment vertical="center" wrapText="1"/>
    </xf>
    <xf numFmtId="165" fontId="20" fillId="6" borderId="27" xfId="0" applyNumberFormat="1" applyFont="1" applyFill="1" applyBorder="1" applyAlignment="1">
      <alignment vertical="center" wrapText="1"/>
    </xf>
    <xf numFmtId="0" fontId="27" fillId="5" borderId="0" xfId="0" applyFont="1" applyFill="1" applyAlignment="1">
      <alignment horizontal="center" vertical="center"/>
    </xf>
    <xf numFmtId="165" fontId="4" fillId="5" borderId="20" xfId="0" applyNumberFormat="1" applyFont="1" applyFill="1" applyBorder="1" applyAlignment="1">
      <alignment vertical="center" wrapText="1"/>
    </xf>
    <xf numFmtId="165" fontId="26" fillId="5" borderId="20" xfId="0" applyNumberFormat="1" applyFont="1" applyFill="1" applyBorder="1" applyAlignment="1">
      <alignment vertical="center" wrapText="1"/>
    </xf>
    <xf numFmtId="165" fontId="26" fillId="5" borderId="22" xfId="0" applyNumberFormat="1" applyFont="1" applyFill="1" applyBorder="1" applyAlignment="1">
      <alignment vertical="center" wrapText="1"/>
    </xf>
    <xf numFmtId="165" fontId="26" fillId="5" borderId="99" xfId="0" applyNumberFormat="1" applyFont="1" applyFill="1" applyBorder="1" applyAlignment="1">
      <alignment vertical="center" wrapText="1"/>
    </xf>
    <xf numFmtId="165" fontId="26" fillId="5" borderId="23" xfId="0" applyNumberFormat="1" applyFont="1" applyFill="1" applyBorder="1" applyAlignment="1">
      <alignment vertical="center" wrapText="1"/>
    </xf>
    <xf numFmtId="165" fontId="26" fillId="5" borderId="100" xfId="0" applyNumberFormat="1" applyFont="1" applyFill="1" applyBorder="1" applyAlignment="1">
      <alignment vertical="center" wrapText="1"/>
    </xf>
    <xf numFmtId="165" fontId="20" fillId="6" borderId="15" xfId="0" applyNumberFormat="1" applyFont="1" applyFill="1" applyBorder="1" applyAlignment="1">
      <alignment vertical="center"/>
    </xf>
    <xf numFmtId="165" fontId="20" fillId="6" borderId="27" xfId="0" applyNumberFormat="1" applyFont="1" applyFill="1" applyBorder="1" applyAlignment="1">
      <alignment vertical="center"/>
    </xf>
    <xf numFmtId="3" fontId="23" fillId="6" borderId="27" xfId="0" applyNumberFormat="1" applyFont="1" applyFill="1" applyBorder="1" applyAlignment="1">
      <alignment horizontal="right" vertical="center" wrapText="1"/>
    </xf>
    <xf numFmtId="2" fontId="40" fillId="0" borderId="0" xfId="0" applyNumberFormat="1" applyFont="1" applyAlignment="1">
      <alignment horizontal="left"/>
    </xf>
    <xf numFmtId="2" fontId="43" fillId="0" borderId="0" xfId="0" applyNumberFormat="1" applyFont="1" applyAlignment="1">
      <alignment horizontal="left"/>
    </xf>
    <xf numFmtId="2" fontId="44" fillId="0" borderId="0" xfId="0" applyNumberFormat="1" applyFont="1" applyAlignment="1">
      <alignment horizontal="left"/>
    </xf>
    <xf numFmtId="164" fontId="24" fillId="0" borderId="99" xfId="0" applyNumberFormat="1" applyFont="1" applyBorder="1" applyAlignment="1">
      <alignment horizontal="center" vertical="center" wrapText="1"/>
    </xf>
    <xf numFmtId="164" fontId="108" fillId="0" borderId="107" xfId="0" applyNumberFormat="1" applyFont="1" applyBorder="1" applyAlignment="1">
      <alignment horizontal="center" vertical="center" wrapText="1"/>
    </xf>
    <xf numFmtId="164" fontId="49" fillId="2" borderId="108" xfId="0" applyNumberFormat="1" applyFont="1" applyFill="1" applyBorder="1" applyAlignment="1">
      <alignment horizontal="center" vertical="center" wrapText="1"/>
    </xf>
    <xf numFmtId="164" fontId="49" fillId="2" borderId="109" xfId="0" applyNumberFormat="1" applyFont="1" applyFill="1" applyBorder="1" applyAlignment="1">
      <alignment horizontal="center" vertical="center" wrapText="1"/>
    </xf>
    <xf numFmtId="164" fontId="49" fillId="2" borderId="110" xfId="0" applyNumberFormat="1" applyFont="1" applyFill="1" applyBorder="1" applyAlignment="1">
      <alignment horizontal="center" vertical="center" wrapText="1"/>
    </xf>
    <xf numFmtId="164" fontId="109" fillId="10" borderId="36" xfId="0" applyNumberFormat="1" applyFont="1" applyFill="1" applyBorder="1" applyAlignment="1">
      <alignment vertical="center" wrapText="1"/>
    </xf>
    <xf numFmtId="164" fontId="109" fillId="10" borderId="68" xfId="0" applyNumberFormat="1" applyFont="1" applyFill="1" applyBorder="1" applyAlignment="1">
      <alignment vertical="center" wrapText="1"/>
    </xf>
    <xf numFmtId="164" fontId="109" fillId="10" borderId="111" xfId="0" applyNumberFormat="1" applyFont="1" applyFill="1" applyBorder="1" applyAlignment="1">
      <alignment vertical="center" wrapText="1"/>
    </xf>
    <xf numFmtId="164" fontId="61" fillId="10" borderId="111" xfId="0" applyNumberFormat="1" applyFont="1" applyFill="1" applyBorder="1" applyAlignment="1">
      <alignment vertical="center" wrapText="1"/>
    </xf>
    <xf numFmtId="4" fontId="110" fillId="0" borderId="0" xfId="0" applyNumberFormat="1" applyFont="1" applyAlignment="1">
      <alignment horizontal="right" vertical="center" wrapText="1"/>
    </xf>
    <xf numFmtId="4" fontId="65" fillId="0" borderId="0" xfId="0" applyNumberFormat="1" applyFont="1" applyAlignment="1">
      <alignment vertical="center"/>
    </xf>
    <xf numFmtId="2" fontId="111" fillId="0" borderId="0" xfId="0" applyNumberFormat="1" applyFont="1"/>
    <xf numFmtId="164" fontId="42" fillId="0" borderId="0" xfId="0" applyNumberFormat="1" applyFont="1"/>
    <xf numFmtId="2" fontId="111" fillId="0" borderId="113" xfId="0" applyNumberFormat="1" applyFont="1" applyBorder="1"/>
    <xf numFmtId="49" fontId="26" fillId="11" borderId="114" xfId="3" applyNumberFormat="1" applyFont="1" applyFill="1" applyBorder="1" applyAlignment="1">
      <alignment horizontal="left" vertical="center" wrapText="1"/>
    </xf>
    <xf numFmtId="49" fontId="20" fillId="11" borderId="115" xfId="3" applyNumberFormat="1" applyFont="1" applyFill="1" applyBorder="1" applyAlignment="1">
      <alignment vertical="center" wrapText="1"/>
    </xf>
    <xf numFmtId="164" fontId="113" fillId="12" borderId="103" xfId="1" applyNumberFormat="1" applyFont="1" applyFill="1" applyBorder="1" applyAlignment="1">
      <alignment vertical="center"/>
    </xf>
    <xf numFmtId="49" fontId="26" fillId="11" borderId="30" xfId="3" applyNumberFormat="1" applyFont="1" applyFill="1" applyBorder="1" applyAlignment="1">
      <alignment horizontal="left" vertical="center" wrapText="1"/>
    </xf>
    <xf numFmtId="49" fontId="20" fillId="11" borderId="31" xfId="3" applyNumberFormat="1" applyFont="1" applyFill="1" applyBorder="1" applyAlignment="1">
      <alignment vertical="center" wrapText="1"/>
    </xf>
    <xf numFmtId="164" fontId="113" fillId="12" borderId="70" xfId="1" applyNumberFormat="1" applyFont="1" applyFill="1" applyBorder="1" applyAlignment="1">
      <alignment vertical="center"/>
    </xf>
    <xf numFmtId="49" fontId="26" fillId="7" borderId="32" xfId="3" applyNumberFormat="1" applyFont="1" applyFill="1" applyBorder="1" applyAlignment="1">
      <alignment horizontal="left" vertical="center" wrapText="1"/>
    </xf>
    <xf numFmtId="49" fontId="20" fillId="7" borderId="33" xfId="3" applyNumberFormat="1" applyFont="1" applyFill="1" applyBorder="1" applyAlignment="1">
      <alignment vertical="center" wrapText="1"/>
    </xf>
    <xf numFmtId="164" fontId="113" fillId="0" borderId="116" xfId="1" applyNumberFormat="1" applyFont="1" applyBorder="1" applyAlignment="1">
      <alignment vertical="center"/>
    </xf>
    <xf numFmtId="164" fontId="75" fillId="9" borderId="117" xfId="1" applyNumberFormat="1" applyFont="1" applyFill="1" applyBorder="1" applyAlignment="1">
      <alignment horizontal="right" vertical="center"/>
    </xf>
    <xf numFmtId="164" fontId="53" fillId="9" borderId="105" xfId="1" applyNumberFormat="1" applyFont="1" applyFill="1" applyBorder="1" applyAlignment="1">
      <alignment horizontal="right" vertical="center"/>
    </xf>
    <xf numFmtId="0" fontId="114" fillId="0" borderId="0" xfId="1" applyFont="1"/>
    <xf numFmtId="164" fontId="6" fillId="17" borderId="118" xfId="0" applyNumberFormat="1" applyFont="1" applyFill="1" applyBorder="1"/>
    <xf numFmtId="164" fontId="50" fillId="0" borderId="119" xfId="0" applyNumberFormat="1" applyFont="1" applyBorder="1"/>
    <xf numFmtId="164" fontId="62" fillId="0" borderId="99" xfId="0" applyNumberFormat="1" applyFont="1" applyBorder="1"/>
    <xf numFmtId="164" fontId="6" fillId="17" borderId="20" xfId="0" applyNumberFormat="1" applyFont="1" applyFill="1" applyBorder="1"/>
    <xf numFmtId="164" fontId="50" fillId="0" borderId="120" xfId="0" applyNumberFormat="1" applyFont="1" applyBorder="1"/>
    <xf numFmtId="164" fontId="62" fillId="0" borderId="120" xfId="0" applyNumberFormat="1" applyFont="1" applyBorder="1"/>
    <xf numFmtId="164" fontId="6" fillId="0" borderId="120" xfId="0" applyNumberFormat="1" applyFont="1" applyBorder="1"/>
    <xf numFmtId="164" fontId="6" fillId="17" borderId="18" xfId="0" applyNumberFormat="1" applyFont="1" applyFill="1" applyBorder="1"/>
    <xf numFmtId="164" fontId="50" fillId="0" borderId="121" xfId="0" applyNumberFormat="1" applyFont="1" applyBorder="1"/>
    <xf numFmtId="164" fontId="62" fillId="0" borderId="121" xfId="0" applyNumberFormat="1" applyFont="1" applyBorder="1"/>
    <xf numFmtId="164" fontId="115" fillId="10" borderId="122" xfId="0" applyNumberFormat="1" applyFont="1" applyFill="1" applyBorder="1" applyAlignment="1">
      <alignment vertical="center" wrapText="1"/>
    </xf>
    <xf numFmtId="164" fontId="61" fillId="10" borderId="123" xfId="0" applyNumberFormat="1" applyFont="1" applyFill="1" applyBorder="1" applyAlignment="1">
      <alignment vertical="center" wrapText="1"/>
    </xf>
    <xf numFmtId="164" fontId="61" fillId="4" borderId="124" xfId="0" applyNumberFormat="1" applyFont="1" applyFill="1" applyBorder="1" applyAlignment="1">
      <alignment vertical="center" wrapText="1"/>
    </xf>
    <xf numFmtId="164" fontId="61" fillId="4" borderId="113" xfId="0" applyNumberFormat="1" applyFont="1" applyFill="1" applyBorder="1" applyAlignment="1">
      <alignment vertical="center" wrapText="1"/>
    </xf>
    <xf numFmtId="164" fontId="49" fillId="2" borderId="125" xfId="0" applyNumberFormat="1" applyFont="1" applyFill="1" applyBorder="1" applyAlignment="1">
      <alignment horizontal="center" vertical="center" wrapText="1"/>
    </xf>
    <xf numFmtId="164" fontId="49" fillId="2" borderId="126" xfId="0" applyNumberFormat="1" applyFont="1" applyFill="1" applyBorder="1" applyAlignment="1">
      <alignment horizontal="center" vertical="center" wrapText="1"/>
    </xf>
    <xf numFmtId="164" fontId="50" fillId="4" borderId="17" xfId="0" applyNumberFormat="1" applyFont="1" applyFill="1" applyBorder="1" applyAlignment="1">
      <alignment vertical="center"/>
    </xf>
    <xf numFmtId="164" fontId="50" fillId="4" borderId="127" xfId="0" applyNumberFormat="1" applyFont="1" applyFill="1" applyBorder="1" applyAlignment="1">
      <alignment vertical="center"/>
    </xf>
    <xf numFmtId="164" fontId="62" fillId="4" borderId="128" xfId="0" applyNumberFormat="1" applyFont="1" applyFill="1" applyBorder="1" applyAlignment="1">
      <alignment vertical="center"/>
    </xf>
    <xf numFmtId="164" fontId="50" fillId="4" borderId="20" xfId="0" applyNumberFormat="1" applyFont="1" applyFill="1" applyBorder="1" applyAlignment="1">
      <alignment vertical="center"/>
    </xf>
    <xf numFmtId="164" fontId="53" fillId="13" borderId="123" xfId="0" applyNumberFormat="1" applyFont="1" applyFill="1" applyBorder="1" applyAlignment="1">
      <alignment vertical="center"/>
    </xf>
    <xf numFmtId="164" fontId="0" fillId="0" borderId="0" xfId="0" applyNumberFormat="1"/>
    <xf numFmtId="164" fontId="49" fillId="2" borderId="108" xfId="0" applyNumberFormat="1" applyFont="1" applyFill="1" applyBorder="1" applyAlignment="1">
      <alignment horizontal="center" vertical="top" wrapText="1"/>
    </xf>
    <xf numFmtId="164" fontId="49" fillId="2" borderId="109" xfId="0" applyNumberFormat="1" applyFont="1" applyFill="1" applyBorder="1" applyAlignment="1">
      <alignment horizontal="center" vertical="top" wrapText="1"/>
    </xf>
    <xf numFmtId="164" fontId="49" fillId="2" borderId="110" xfId="0" applyNumberFormat="1" applyFont="1" applyFill="1" applyBorder="1" applyAlignment="1">
      <alignment horizontal="center" vertical="top" wrapText="1"/>
    </xf>
    <xf numFmtId="164" fontId="49" fillId="2" borderId="131" xfId="0" applyNumberFormat="1" applyFont="1" applyFill="1" applyBorder="1" applyAlignment="1">
      <alignment horizontal="center" vertical="center" wrapText="1"/>
    </xf>
    <xf numFmtId="164" fontId="6" fillId="4" borderId="132" xfId="0" applyNumberFormat="1" applyFont="1" applyFill="1" applyBorder="1" applyAlignment="1">
      <alignment vertical="center"/>
    </xf>
    <xf numFmtId="164" fontId="50" fillId="4" borderId="18" xfId="0" applyNumberFormat="1" applyFont="1" applyFill="1" applyBorder="1" applyAlignment="1">
      <alignment vertical="center"/>
    </xf>
    <xf numFmtId="164" fontId="62" fillId="4" borderId="112" xfId="0" applyNumberFormat="1" applyFont="1" applyFill="1" applyBorder="1" applyAlignment="1">
      <alignment vertical="center"/>
    </xf>
    <xf numFmtId="164" fontId="55" fillId="7" borderId="9" xfId="3" applyNumberFormat="1" applyFont="1" applyFill="1" applyBorder="1" applyAlignment="1">
      <alignment vertical="center" wrapText="1"/>
    </xf>
    <xf numFmtId="164" fontId="55" fillId="7" borderId="9" xfId="3" applyNumberFormat="1" applyFont="1" applyFill="1" applyBorder="1" applyAlignment="1">
      <alignment horizontal="right" vertical="center" wrapText="1"/>
    </xf>
    <xf numFmtId="164" fontId="53" fillId="2" borderId="28" xfId="0" applyNumberFormat="1" applyFont="1" applyFill="1" applyBorder="1" applyAlignment="1">
      <alignment horizontal="right" vertical="top" wrapText="1"/>
    </xf>
    <xf numFmtId="164" fontId="53" fillId="11" borderId="25" xfId="3" applyNumberFormat="1" applyFont="1" applyFill="1" applyBorder="1" applyAlignment="1">
      <alignment vertical="center"/>
    </xf>
    <xf numFmtId="164" fontId="53" fillId="11" borderId="26" xfId="3" applyNumberFormat="1" applyFont="1" applyFill="1" applyBorder="1" applyAlignment="1">
      <alignment vertical="center"/>
    </xf>
    <xf numFmtId="164" fontId="35" fillId="7" borderId="26" xfId="3" applyNumberFormat="1" applyFont="1" applyFill="1" applyBorder="1" applyAlignment="1">
      <alignment vertical="center"/>
    </xf>
    <xf numFmtId="164" fontId="53" fillId="9" borderId="139" xfId="1" applyNumberFormat="1" applyFont="1" applyFill="1" applyBorder="1" applyAlignment="1">
      <alignment horizontal="right" vertical="center"/>
    </xf>
    <xf numFmtId="164" fontId="72" fillId="12" borderId="103" xfId="1" applyNumberFormat="1" applyFont="1" applyFill="1" applyBorder="1" applyAlignment="1">
      <alignment vertical="center"/>
    </xf>
    <xf numFmtId="164" fontId="72" fillId="12" borderId="70" xfId="1" applyNumberFormat="1" applyFont="1" applyFill="1" applyBorder="1" applyAlignment="1">
      <alignment vertical="center"/>
    </xf>
    <xf numFmtId="164" fontId="72" fillId="0" borderId="116" xfId="1" applyNumberFormat="1" applyFont="1" applyBorder="1" applyAlignment="1">
      <alignment vertical="center"/>
    </xf>
    <xf numFmtId="164" fontId="49" fillId="2" borderId="99" xfId="0" applyNumberFormat="1" applyFont="1" applyFill="1" applyBorder="1" applyAlignment="1">
      <alignment horizontal="center" vertical="top" wrapText="1"/>
    </xf>
    <xf numFmtId="164" fontId="72" fillId="12" borderId="140" xfId="1" applyNumberFormat="1" applyFont="1" applyFill="1" applyBorder="1" applyAlignment="1">
      <alignment vertical="center"/>
    </xf>
    <xf numFmtId="164" fontId="72" fillId="12" borderId="54" xfId="1" applyNumberFormat="1" applyFont="1" applyFill="1" applyBorder="1" applyAlignment="1">
      <alignment vertical="center"/>
    </xf>
    <xf numFmtId="164" fontId="72" fillId="17" borderId="107" xfId="1" applyNumberFormat="1" applyFont="1" applyFill="1" applyBorder="1" applyAlignment="1">
      <alignment vertical="center"/>
    </xf>
    <xf numFmtId="164" fontId="53" fillId="9" borderId="111" xfId="1" applyNumberFormat="1" applyFont="1" applyFill="1" applyBorder="1" applyAlignment="1">
      <alignment horizontal="right" vertical="center"/>
    </xf>
    <xf numFmtId="0" fontId="25" fillId="5" borderId="22" xfId="0" applyFont="1" applyFill="1" applyBorder="1" applyAlignment="1">
      <alignment horizontal="left" vertical="center"/>
    </xf>
    <xf numFmtId="0" fontId="25" fillId="5" borderId="23" xfId="0" applyFont="1" applyFill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06" xfId="0" applyFont="1" applyBorder="1" applyAlignment="1">
      <alignment horizontal="left" vertical="center"/>
    </xf>
    <xf numFmtId="0" fontId="25" fillId="5" borderId="18" xfId="0" applyFont="1" applyFill="1" applyBorder="1" applyAlignment="1">
      <alignment horizontal="left" vertical="center" wrapText="1"/>
    </xf>
    <xf numFmtId="0" fontId="25" fillId="6" borderId="15" xfId="0" applyFont="1" applyFill="1" applyBorder="1" applyAlignment="1">
      <alignment horizontal="left" vertical="center"/>
    </xf>
    <xf numFmtId="0" fontId="25" fillId="6" borderId="15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justify"/>
    </xf>
    <xf numFmtId="0" fontId="17" fillId="5" borderId="14" xfId="0" applyFont="1" applyFill="1" applyBorder="1" applyAlignment="1">
      <alignment horizontal="justify" vertical="center"/>
    </xf>
    <xf numFmtId="0" fontId="20" fillId="6" borderId="15" xfId="0" applyFont="1" applyFill="1" applyBorder="1" applyAlignment="1">
      <alignment horizontal="left" vertical="center" wrapText="1"/>
    </xf>
    <xf numFmtId="0" fontId="25" fillId="5" borderId="17" xfId="0" applyFont="1" applyFill="1" applyBorder="1" applyAlignment="1">
      <alignment horizontal="left" vertical="center" wrapText="1"/>
    </xf>
    <xf numFmtId="0" fontId="104" fillId="0" borderId="0" xfId="2" applyFont="1" applyAlignment="1">
      <alignment horizontal="justify" vertical="center"/>
    </xf>
    <xf numFmtId="0" fontId="103" fillId="4" borderId="0" xfId="2" applyFont="1" applyFill="1" applyAlignment="1">
      <alignment horizontal="justify" vertical="center"/>
    </xf>
    <xf numFmtId="0" fontId="17" fillId="0" borderId="14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49" fontId="78" fillId="14" borderId="76" xfId="2" applyNumberFormat="1" applyFont="1" applyFill="1" applyBorder="1" applyAlignment="1">
      <alignment horizontal="left" vertical="center"/>
    </xf>
    <xf numFmtId="49" fontId="78" fillId="14" borderId="89" xfId="2" applyNumberFormat="1" applyFont="1" applyFill="1" applyBorder="1" applyAlignment="1">
      <alignment horizontal="left" vertical="center"/>
    </xf>
    <xf numFmtId="0" fontId="51" fillId="0" borderId="0" xfId="3" applyFont="1" applyAlignment="1">
      <alignment horizontal="left" vertical="center" wrapText="1"/>
    </xf>
    <xf numFmtId="164" fontId="51" fillId="18" borderId="0" xfId="3" applyNumberFormat="1" applyFont="1" applyFill="1" applyAlignment="1">
      <alignment horizontal="right" vertical="center" wrapText="1"/>
    </xf>
    <xf numFmtId="164" fontId="51" fillId="8" borderId="15" xfId="3" applyNumberFormat="1" applyFont="1" applyFill="1" applyBorder="1" applyAlignment="1">
      <alignment horizontal="right" vertical="center" wrapText="1"/>
    </xf>
    <xf numFmtId="164" fontId="51" fillId="8" borderId="43" xfId="3" applyNumberFormat="1" applyFont="1" applyFill="1" applyBorder="1" applyAlignment="1">
      <alignment horizontal="right" vertical="center" wrapText="1"/>
    </xf>
    <xf numFmtId="2" fontId="48" fillId="2" borderId="130" xfId="0" applyNumberFormat="1" applyFont="1" applyFill="1" applyBorder="1" applyAlignment="1">
      <alignment horizontal="left" vertical="center" wrapText="1"/>
    </xf>
    <xf numFmtId="2" fontId="48" fillId="2" borderId="129" xfId="0" applyNumberFormat="1" applyFont="1" applyFill="1" applyBorder="1" applyAlignment="1">
      <alignment horizontal="left" vertical="center" wrapText="1"/>
    </xf>
    <xf numFmtId="2" fontId="48" fillId="2" borderId="49" xfId="0" applyNumberFormat="1" applyFont="1" applyFill="1" applyBorder="1" applyAlignment="1">
      <alignment horizontal="left" vertical="center" wrapText="1"/>
    </xf>
    <xf numFmtId="49" fontId="55" fillId="6" borderId="53" xfId="3" applyNumberFormat="1" applyFont="1" applyFill="1" applyBorder="1" applyAlignment="1">
      <alignment horizontal="left" vertical="center" wrapText="1"/>
    </xf>
    <xf numFmtId="49" fontId="55" fillId="6" borderId="49" xfId="3" applyNumberFormat="1" applyFont="1" applyFill="1" applyBorder="1" applyAlignment="1">
      <alignment horizontal="left" vertical="center" wrapText="1"/>
    </xf>
    <xf numFmtId="0" fontId="41" fillId="10" borderId="41" xfId="0" applyFont="1" applyFill="1" applyBorder="1" applyAlignment="1">
      <alignment horizontal="left" vertical="center" wrapText="1"/>
    </xf>
    <xf numFmtId="0" fontId="41" fillId="10" borderId="1" xfId="0" applyFont="1" applyFill="1" applyBorder="1" applyAlignment="1">
      <alignment horizontal="left" vertical="center" wrapText="1"/>
    </xf>
    <xf numFmtId="0" fontId="41" fillId="10" borderId="4" xfId="0" applyFont="1" applyFill="1" applyBorder="1" applyAlignment="1">
      <alignment horizontal="left" vertical="center" wrapText="1"/>
    </xf>
    <xf numFmtId="0" fontId="41" fillId="10" borderId="104" xfId="0" applyFont="1" applyFill="1" applyBorder="1" applyAlignment="1">
      <alignment horizontal="left" vertical="center" wrapText="1"/>
    </xf>
    <xf numFmtId="0" fontId="41" fillId="10" borderId="102" xfId="0" applyFont="1" applyFill="1" applyBorder="1" applyAlignment="1">
      <alignment horizontal="left" vertical="center" wrapText="1"/>
    </xf>
    <xf numFmtId="49" fontId="26" fillId="11" borderId="135" xfId="3" applyNumberFormat="1" applyFont="1" applyFill="1" applyBorder="1" applyAlignment="1">
      <alignment horizontal="left" vertical="center" wrapText="1"/>
    </xf>
    <xf numFmtId="49" fontId="26" fillId="11" borderId="136" xfId="3" applyNumberFormat="1" applyFont="1" applyFill="1" applyBorder="1" applyAlignment="1">
      <alignment horizontal="left" vertical="center" wrapText="1"/>
    </xf>
    <xf numFmtId="49" fontId="26" fillId="11" borderId="52" xfId="3" applyNumberFormat="1" applyFont="1" applyFill="1" applyBorder="1" applyAlignment="1">
      <alignment horizontal="left" vertical="center" wrapText="1"/>
    </xf>
    <xf numFmtId="49" fontId="26" fillId="11" borderId="134" xfId="3" applyNumberFormat="1" applyFont="1" applyFill="1" applyBorder="1" applyAlignment="1">
      <alignment horizontal="left" vertical="center" wrapText="1"/>
    </xf>
    <xf numFmtId="49" fontId="27" fillId="7" borderId="137" xfId="3" applyNumberFormat="1" applyFont="1" applyFill="1" applyBorder="1" applyAlignment="1">
      <alignment horizontal="left" vertical="center" wrapText="1"/>
    </xf>
    <xf numFmtId="49" fontId="27" fillId="7" borderId="138" xfId="3" applyNumberFormat="1" applyFont="1" applyFill="1" applyBorder="1" applyAlignment="1">
      <alignment horizontal="left" vertical="center" wrapText="1"/>
    </xf>
    <xf numFmtId="0" fontId="54" fillId="9" borderId="101" xfId="1" applyFont="1" applyFill="1" applyBorder="1" applyAlignment="1">
      <alignment horizontal="left" vertical="center"/>
    </xf>
    <xf numFmtId="0" fontId="54" fillId="9" borderId="104" xfId="1" applyFont="1" applyFill="1" applyBorder="1" applyAlignment="1">
      <alignment horizontal="left" vertical="center"/>
    </xf>
    <xf numFmtId="0" fontId="54" fillId="9" borderId="133" xfId="1" applyFont="1" applyFill="1" applyBorder="1" applyAlignment="1">
      <alignment horizontal="left" vertical="center"/>
    </xf>
    <xf numFmtId="2" fontId="50" fillId="0" borderId="5" xfId="0" applyNumberFormat="1" applyFont="1" applyBorder="1" applyAlignment="1">
      <alignment horizontal="left" vertical="center"/>
    </xf>
    <xf numFmtId="2" fontId="48" fillId="2" borderId="28" xfId="0" applyNumberFormat="1" applyFont="1" applyFill="1" applyBorder="1" applyAlignment="1">
      <alignment horizontal="left" vertical="top" wrapText="1"/>
    </xf>
    <xf numFmtId="2" fontId="48" fillId="2" borderId="29" xfId="0" applyNumberFormat="1" applyFont="1" applyFill="1" applyBorder="1" applyAlignment="1">
      <alignment horizontal="left" vertical="top" wrapText="1"/>
    </xf>
    <xf numFmtId="2" fontId="59" fillId="4" borderId="48" xfId="0" applyNumberFormat="1" applyFont="1" applyFill="1" applyBorder="1" applyAlignment="1">
      <alignment horizontal="left" vertical="center"/>
    </xf>
    <xf numFmtId="2" fontId="59" fillId="4" borderId="50" xfId="0" applyNumberFormat="1" applyFont="1" applyFill="1" applyBorder="1" applyAlignment="1">
      <alignment horizontal="left" vertical="center"/>
    </xf>
    <xf numFmtId="2" fontId="59" fillId="4" borderId="19" xfId="0" applyNumberFormat="1" applyFont="1" applyFill="1" applyBorder="1" applyAlignment="1">
      <alignment horizontal="left" vertical="center"/>
    </xf>
    <xf numFmtId="2" fontId="59" fillId="4" borderId="51" xfId="0" applyNumberFormat="1" applyFont="1" applyFill="1" applyBorder="1" applyAlignment="1">
      <alignment horizontal="left" vertical="center"/>
    </xf>
    <xf numFmtId="0" fontId="41" fillId="4" borderId="5" xfId="0" applyFont="1" applyFill="1" applyBorder="1" applyAlignment="1">
      <alignment horizontal="left" vertical="center" wrapText="1"/>
    </xf>
    <xf numFmtId="0" fontId="41" fillId="4" borderId="67" xfId="0" applyFont="1" applyFill="1" applyBorder="1" applyAlignment="1">
      <alignment horizontal="left" vertical="center" wrapText="1"/>
    </xf>
    <xf numFmtId="0" fontId="4" fillId="4" borderId="5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65" xfId="0" applyFont="1" applyFill="1" applyBorder="1" applyAlignment="1">
      <alignment horizontal="left" vertical="center" wrapText="1"/>
    </xf>
    <xf numFmtId="0" fontId="4" fillId="4" borderId="66" xfId="0" applyFont="1" applyFill="1" applyBorder="1" applyAlignment="1">
      <alignment horizontal="left" vertical="center" wrapText="1"/>
    </xf>
    <xf numFmtId="0" fontId="55" fillId="0" borderId="14" xfId="3" applyFont="1" applyBorder="1" applyAlignment="1">
      <alignment horizontal="center" vertical="center"/>
    </xf>
    <xf numFmtId="0" fontId="4" fillId="3" borderId="52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4" fillId="3" borderId="55" xfId="2" applyFont="1" applyFill="1" applyBorder="1" applyAlignment="1">
      <alignment horizontal="left" vertical="center" wrapText="1"/>
    </xf>
    <xf numFmtId="0" fontId="4" fillId="4" borderId="55" xfId="0" applyFont="1" applyFill="1" applyBorder="1" applyAlignment="1">
      <alignment horizontal="left" vertical="center" wrapText="1"/>
    </xf>
    <xf numFmtId="2" fontId="48" fillId="2" borderId="28" xfId="0" applyNumberFormat="1" applyFont="1" applyFill="1" applyBorder="1" applyAlignment="1">
      <alignment horizontal="left" vertical="center" wrapText="1"/>
    </xf>
    <xf numFmtId="2" fontId="48" fillId="2" borderId="29" xfId="0" applyNumberFormat="1" applyFont="1" applyFill="1" applyBorder="1" applyAlignment="1">
      <alignment horizontal="left" vertical="center" wrapText="1"/>
    </xf>
    <xf numFmtId="2" fontId="48" fillId="2" borderId="43" xfId="0" applyNumberFormat="1" applyFont="1" applyFill="1" applyBorder="1" applyAlignment="1">
      <alignment horizontal="left" vertical="center" wrapText="1"/>
    </xf>
    <xf numFmtId="0" fontId="4" fillId="4" borderId="58" xfId="0" applyFont="1" applyFill="1" applyBorder="1" applyAlignment="1">
      <alignment horizontal="left" vertical="center" wrapText="1"/>
    </xf>
    <xf numFmtId="0" fontId="4" fillId="4" borderId="59" xfId="0" applyFont="1" applyFill="1" applyBorder="1" applyAlignment="1">
      <alignment horizontal="left" vertical="center" wrapText="1"/>
    </xf>
  </cellXfs>
  <cellStyles count="11">
    <cellStyle name="Excel Built-in Normal" xfId="1" xr:uid="{00000000-0005-0000-0000-000000000000}"/>
    <cellStyle name="Excel Built-in Normal 1" xfId="2" xr:uid="{00000000-0005-0000-0000-000001000000}"/>
    <cellStyle name="Excel Built-in Normal 2" xfId="8" xr:uid="{00000000-0005-0000-0000-000002000000}"/>
    <cellStyle name="Excel Built-in Normal 3" xfId="10" xr:uid="{00000000-0005-0000-0000-000003000000}"/>
    <cellStyle name="Header" xfId="5" xr:uid="{00000000-0005-0000-0000-000004000000}"/>
    <cellStyle name="Normální" xfId="0" builtinId="0"/>
    <cellStyle name="Normální 2" xfId="4" xr:uid="{00000000-0005-0000-0000-000006000000}"/>
    <cellStyle name="Normální 3" xfId="3" xr:uid="{00000000-0005-0000-0000-000007000000}"/>
    <cellStyle name="Normální 4" xfId="6" xr:uid="{00000000-0005-0000-0000-000008000000}"/>
    <cellStyle name="Normální 4 2" xfId="9" xr:uid="{00000000-0005-0000-0000-000009000000}"/>
    <cellStyle name="Normální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opLeftCell="A19" workbookViewId="0">
      <selection activeCell="I14" sqref="I14"/>
    </sheetView>
  </sheetViews>
  <sheetFormatPr defaultRowHeight="15" x14ac:dyDescent="0.25"/>
  <cols>
    <col min="1" max="1" width="7.7109375" style="3" customWidth="1"/>
    <col min="2" max="2" width="33.7109375" style="3" customWidth="1"/>
    <col min="3" max="4" width="19.7109375" style="3" customWidth="1"/>
    <col min="5" max="5" width="19.7109375" style="4" customWidth="1"/>
  </cols>
  <sheetData>
    <row r="1" spans="1:5" s="1" customFormat="1" x14ac:dyDescent="0.25">
      <c r="A1" s="3"/>
      <c r="B1" s="3"/>
      <c r="C1" s="3"/>
      <c r="D1" s="3"/>
      <c r="E1" s="4"/>
    </row>
    <row r="2" spans="1:5" s="1" customFormat="1" ht="21" customHeight="1" x14ac:dyDescent="0.25">
      <c r="A2" s="5" t="s">
        <v>22</v>
      </c>
      <c r="B2" s="6"/>
      <c r="C2" s="6"/>
      <c r="D2" s="6"/>
      <c r="E2" s="7"/>
    </row>
    <row r="3" spans="1:5" ht="15.75" customHeight="1" x14ac:dyDescent="0.25">
      <c r="A3" s="8"/>
    </row>
    <row r="4" spans="1:5" ht="15.75" customHeight="1" x14ac:dyDescent="0.25">
      <c r="A4" s="306" t="s">
        <v>23</v>
      </c>
      <c r="B4" s="306"/>
      <c r="C4" s="306"/>
      <c r="D4" s="306"/>
    </row>
    <row r="5" spans="1:5" ht="15.75" customHeight="1" x14ac:dyDescent="0.25">
      <c r="A5" s="9" t="s">
        <v>70</v>
      </c>
      <c r="E5" s="4">
        <v>85000000</v>
      </c>
    </row>
    <row r="6" spans="1:5" s="3" customFormat="1" ht="15.75" customHeight="1" x14ac:dyDescent="0.25">
      <c r="A6" s="196" t="s">
        <v>141</v>
      </c>
      <c r="B6" s="197"/>
      <c r="C6" s="197"/>
      <c r="D6" s="197"/>
      <c r="E6" s="198">
        <f>SUM(E8:E9)</f>
        <v>390000</v>
      </c>
    </row>
    <row r="7" spans="1:5" ht="15.75" customHeight="1" x14ac:dyDescent="0.25">
      <c r="A7" s="303" t="s">
        <v>138</v>
      </c>
      <c r="B7" s="303"/>
      <c r="C7" s="303"/>
      <c r="D7" s="303"/>
      <c r="E7" s="199"/>
    </row>
    <row r="8" spans="1:5" ht="15.75" customHeight="1" x14ac:dyDescent="0.25">
      <c r="A8" s="304" t="s">
        <v>139</v>
      </c>
      <c r="B8" s="304"/>
      <c r="C8" s="304"/>
      <c r="D8" s="304"/>
      <c r="E8" s="199">
        <v>390000</v>
      </c>
    </row>
    <row r="9" spans="1:5" ht="15.75" customHeight="1" thickBot="1" x14ac:dyDescent="0.3">
      <c r="A9" s="200" t="s">
        <v>140</v>
      </c>
      <c r="B9" s="201"/>
      <c r="C9" s="201"/>
      <c r="D9" s="202"/>
      <c r="E9" s="199">
        <v>0</v>
      </c>
    </row>
    <row r="10" spans="1:5" ht="15.75" customHeight="1" x14ac:dyDescent="0.25">
      <c r="A10" s="305" t="s">
        <v>24</v>
      </c>
      <c r="B10" s="305"/>
      <c r="C10" s="305"/>
      <c r="D10" s="305"/>
      <c r="E10" s="203">
        <f>SUM(E5:E6)</f>
        <v>85390000</v>
      </c>
    </row>
    <row r="11" spans="1:5" ht="15.75" customHeight="1" x14ac:dyDescent="0.25">
      <c r="A11" s="10"/>
      <c r="E11" s="199"/>
    </row>
    <row r="12" spans="1:5" ht="15.75" customHeight="1" x14ac:dyDescent="0.25">
      <c r="A12" s="306" t="s">
        <v>25</v>
      </c>
      <c r="B12" s="306"/>
      <c r="C12" s="306"/>
      <c r="D12" s="306"/>
      <c r="E12" s="61"/>
    </row>
    <row r="13" spans="1:5" ht="15.75" customHeight="1" x14ac:dyDescent="0.25">
      <c r="A13" s="9" t="s">
        <v>70</v>
      </c>
      <c r="E13" s="4">
        <v>96000000</v>
      </c>
    </row>
    <row r="14" spans="1:5" s="3" customFormat="1" ht="15.75" customHeight="1" x14ac:dyDescent="0.25">
      <c r="A14" s="196" t="s">
        <v>141</v>
      </c>
      <c r="B14" s="197"/>
      <c r="C14" s="197"/>
      <c r="D14" s="197"/>
      <c r="E14" s="198">
        <f>SUM(E16:E17)</f>
        <v>390000</v>
      </c>
    </row>
    <row r="15" spans="1:5" ht="15.75" customHeight="1" x14ac:dyDescent="0.25">
      <c r="A15" s="303" t="s">
        <v>138</v>
      </c>
      <c r="B15" s="303"/>
      <c r="C15" s="303"/>
      <c r="D15" s="303"/>
      <c r="E15" s="199"/>
    </row>
    <row r="16" spans="1:5" ht="15.75" customHeight="1" x14ac:dyDescent="0.25">
      <c r="A16" s="304" t="s">
        <v>139</v>
      </c>
      <c r="B16" s="304"/>
      <c r="C16" s="304"/>
      <c r="D16" s="304"/>
      <c r="E16" s="199">
        <v>390000</v>
      </c>
    </row>
    <row r="17" spans="1:5" ht="15.75" customHeight="1" thickBot="1" x14ac:dyDescent="0.3">
      <c r="A17" s="200" t="s">
        <v>140</v>
      </c>
      <c r="B17" s="201"/>
      <c r="C17" s="201"/>
      <c r="D17" s="202"/>
      <c r="E17" s="199">
        <v>0</v>
      </c>
    </row>
    <row r="18" spans="1:5" ht="15.75" customHeight="1" x14ac:dyDescent="0.25">
      <c r="A18" s="305" t="s">
        <v>26</v>
      </c>
      <c r="B18" s="305"/>
      <c r="C18" s="305"/>
      <c r="D18" s="305"/>
      <c r="E18" s="85">
        <f>SUM(E13:E14)</f>
        <v>96390000</v>
      </c>
    </row>
    <row r="19" spans="1:5" ht="15.75" customHeight="1" x14ac:dyDescent="0.25">
      <c r="A19" s="10"/>
      <c r="E19" s="64"/>
    </row>
    <row r="20" spans="1:5" ht="15.75" customHeight="1" x14ac:dyDescent="0.25">
      <c r="A20" s="306" t="s">
        <v>27</v>
      </c>
      <c r="B20" s="306"/>
      <c r="C20" s="306"/>
      <c r="D20" s="306"/>
      <c r="E20" s="62"/>
    </row>
    <row r="21" spans="1:5" ht="15.75" customHeight="1" x14ac:dyDescent="0.25">
      <c r="A21" s="299" t="s">
        <v>71</v>
      </c>
      <c r="B21" s="299"/>
      <c r="C21" s="299"/>
      <c r="D21" s="299"/>
      <c r="E21" s="84">
        <v>12601698.970000001</v>
      </c>
    </row>
    <row r="22" spans="1:5" ht="15.75" customHeight="1" thickBot="1" x14ac:dyDescent="0.3">
      <c r="A22" s="299" t="s">
        <v>72</v>
      </c>
      <c r="B22" s="299"/>
      <c r="C22" s="299"/>
      <c r="D22" s="299"/>
      <c r="E22" s="64">
        <v>-1601698.97</v>
      </c>
    </row>
    <row r="23" spans="1:5" ht="15.75" customHeight="1" x14ac:dyDescent="0.25">
      <c r="A23" s="300" t="s">
        <v>28</v>
      </c>
      <c r="B23" s="300"/>
      <c r="C23" s="300"/>
      <c r="D23" s="300"/>
      <c r="E23" s="85">
        <f>SUM(E21:E22)</f>
        <v>11000000</v>
      </c>
    </row>
    <row r="24" spans="1:5" ht="15.75" customHeight="1" x14ac:dyDescent="0.25"/>
    <row r="25" spans="1:5" ht="15.75" customHeight="1" thickBot="1" x14ac:dyDescent="0.3">
      <c r="A25" s="5" t="s">
        <v>29</v>
      </c>
      <c r="B25" s="6"/>
      <c r="C25" s="6"/>
      <c r="D25" s="6"/>
      <c r="E25" s="7"/>
    </row>
    <row r="26" spans="1:5" ht="15.75" customHeight="1" thickBot="1" x14ac:dyDescent="0.3">
      <c r="A26" s="301" t="s">
        <v>30</v>
      </c>
      <c r="B26" s="301"/>
      <c r="C26" s="63" t="s">
        <v>73</v>
      </c>
      <c r="D26" s="63" t="s">
        <v>142</v>
      </c>
      <c r="E26" s="218" t="s">
        <v>143</v>
      </c>
    </row>
    <row r="27" spans="1:5" ht="15.75" customHeight="1" x14ac:dyDescent="0.25">
      <c r="A27" s="302" t="s">
        <v>74</v>
      </c>
      <c r="B27" s="302"/>
      <c r="C27" s="204">
        <f>SUM(E5)</f>
        <v>85000000</v>
      </c>
      <c r="D27" s="204">
        <f>SUM(E6)</f>
        <v>390000</v>
      </c>
      <c r="E27" s="205">
        <f>SUM(C27+D27)</f>
        <v>85390000</v>
      </c>
    </row>
    <row r="28" spans="1:5" ht="15.75" customHeight="1" thickBot="1" x14ac:dyDescent="0.3">
      <c r="A28" s="296" t="s">
        <v>75</v>
      </c>
      <c r="B28" s="296"/>
      <c r="C28" s="206">
        <f>SUM(E13)</f>
        <v>96000000</v>
      </c>
      <c r="D28" s="206">
        <f>SUM(E14)</f>
        <v>390000</v>
      </c>
      <c r="E28" s="205">
        <f>SUM(C28+D28)</f>
        <v>96390000</v>
      </c>
    </row>
    <row r="29" spans="1:5" ht="15.75" customHeight="1" thickBot="1" x14ac:dyDescent="0.3">
      <c r="A29" s="297" t="s">
        <v>31</v>
      </c>
      <c r="B29" s="297"/>
      <c r="C29" s="207">
        <f>SUM(C27-C28)</f>
        <v>-11000000</v>
      </c>
      <c r="D29" s="207">
        <f t="shared" ref="D29:E29" si="0">SUM(D27-D28)</f>
        <v>0</v>
      </c>
      <c r="E29" s="208">
        <f t="shared" si="0"/>
        <v>-11000000</v>
      </c>
    </row>
    <row r="30" spans="1:5" ht="15.75" customHeight="1" thickBot="1" x14ac:dyDescent="0.3">
      <c r="A30" s="11"/>
      <c r="B30" s="11"/>
      <c r="C30" s="11"/>
      <c r="D30" s="209"/>
      <c r="E30" s="12"/>
    </row>
    <row r="31" spans="1:5" ht="15.75" customHeight="1" thickBot="1" x14ac:dyDescent="0.3">
      <c r="A31" s="298" t="s">
        <v>32</v>
      </c>
      <c r="B31" s="298"/>
      <c r="C31" s="63" t="s">
        <v>73</v>
      </c>
      <c r="D31" s="63" t="s">
        <v>142</v>
      </c>
      <c r="E31" s="218" t="s">
        <v>143</v>
      </c>
    </row>
    <row r="32" spans="1:5" ht="25.5" customHeight="1" x14ac:dyDescent="0.25">
      <c r="A32" s="13" t="s">
        <v>33</v>
      </c>
      <c r="B32" s="14" t="s">
        <v>34</v>
      </c>
      <c r="C32" s="35">
        <f>SUM(E21)</f>
        <v>12601698.970000001</v>
      </c>
      <c r="D32" s="15">
        <v>0</v>
      </c>
      <c r="E32" s="205">
        <f>SUM(C32+D32)</f>
        <v>12601698.970000001</v>
      </c>
    </row>
    <row r="33" spans="1:5" ht="25.5" customHeight="1" x14ac:dyDescent="0.25">
      <c r="A33" s="13" t="s">
        <v>57</v>
      </c>
      <c r="B33" s="14" t="s">
        <v>43</v>
      </c>
      <c r="C33" s="15">
        <v>0</v>
      </c>
      <c r="D33" s="15">
        <v>0</v>
      </c>
      <c r="E33" s="205">
        <f>SUM(C33+D33)</f>
        <v>0</v>
      </c>
    </row>
    <row r="34" spans="1:5" ht="25.5" customHeight="1" x14ac:dyDescent="0.25">
      <c r="A34" s="13" t="s">
        <v>35</v>
      </c>
      <c r="B34" s="14" t="s">
        <v>36</v>
      </c>
      <c r="C34" s="210">
        <f>SUM(E22)</f>
        <v>-1601698.97</v>
      </c>
      <c r="D34" s="211">
        <v>0</v>
      </c>
      <c r="E34" s="205">
        <f>SUM(C34+D34)</f>
        <v>-1601698.97</v>
      </c>
    </row>
    <row r="35" spans="1:5" ht="15.75" customHeight="1" thickBot="1" x14ac:dyDescent="0.3">
      <c r="A35" s="16" t="s">
        <v>37</v>
      </c>
      <c r="B35" s="17" t="s">
        <v>38</v>
      </c>
      <c r="C35" s="18">
        <v>0</v>
      </c>
      <c r="D35" s="18">
        <v>0</v>
      </c>
      <c r="E35" s="205">
        <f>SUM(C35+D35)</f>
        <v>0</v>
      </c>
    </row>
    <row r="36" spans="1:5" ht="15.75" customHeight="1" thickBot="1" x14ac:dyDescent="0.3">
      <c r="A36" s="298" t="s">
        <v>39</v>
      </c>
      <c r="B36" s="298"/>
      <c r="C36" s="207">
        <f>SUM(C32:C35)</f>
        <v>11000000</v>
      </c>
      <c r="D36" s="207">
        <f t="shared" ref="D36:E36" si="1">SUM(D32:D35)</f>
        <v>0</v>
      </c>
      <c r="E36" s="208">
        <f t="shared" si="1"/>
        <v>11000000</v>
      </c>
    </row>
    <row r="37" spans="1:5" ht="15.75" customHeight="1" thickBot="1" x14ac:dyDescent="0.3">
      <c r="A37" s="19"/>
      <c r="B37" s="19"/>
      <c r="C37" s="20"/>
      <c r="D37" s="20"/>
      <c r="E37" s="21"/>
    </row>
    <row r="38" spans="1:5" ht="15.75" customHeight="1" thickBot="1" x14ac:dyDescent="0.3">
      <c r="A38" s="298" t="s">
        <v>40</v>
      </c>
      <c r="B38" s="298"/>
      <c r="C38" s="63" t="s">
        <v>73</v>
      </c>
      <c r="D38" s="63" t="s">
        <v>142</v>
      </c>
      <c r="E38" s="218" t="s">
        <v>143</v>
      </c>
    </row>
    <row r="39" spans="1:5" ht="15.75" customHeight="1" x14ac:dyDescent="0.25">
      <c r="A39" s="292" t="s">
        <v>41</v>
      </c>
      <c r="B39" s="292"/>
      <c r="C39" s="212">
        <f>SUM(C27+C32+C33)</f>
        <v>97601698.969999999</v>
      </c>
      <c r="D39" s="212">
        <f t="shared" ref="D39:E39" si="2">SUM(D27+D32+D33)</f>
        <v>390000</v>
      </c>
      <c r="E39" s="213">
        <f t="shared" si="2"/>
        <v>97991698.969999999</v>
      </c>
    </row>
    <row r="40" spans="1:5" ht="15.75" customHeight="1" thickBot="1" x14ac:dyDescent="0.3">
      <c r="A40" s="293" t="s">
        <v>42</v>
      </c>
      <c r="B40" s="293"/>
      <c r="C40" s="214">
        <f>SUM(C28-C34)</f>
        <v>97601698.969999999</v>
      </c>
      <c r="D40" s="214">
        <f t="shared" ref="D40:E40" si="3">SUM(D28-D34)</f>
        <v>390000</v>
      </c>
      <c r="E40" s="215">
        <f t="shared" si="3"/>
        <v>97991698.969999999</v>
      </c>
    </row>
    <row r="41" spans="1:5" ht="15.75" customHeight="1" thickBot="1" x14ac:dyDescent="0.3">
      <c r="A41" s="294" t="s">
        <v>20</v>
      </c>
      <c r="B41" s="295"/>
      <c r="C41" s="216">
        <f>SUM(C39-C40)</f>
        <v>0</v>
      </c>
      <c r="D41" s="216">
        <f t="shared" ref="D41:E41" si="4">SUM(D39-D40)</f>
        <v>0</v>
      </c>
      <c r="E41" s="217">
        <f t="shared" si="4"/>
        <v>0</v>
      </c>
    </row>
  </sheetData>
  <mergeCells count="22">
    <mergeCell ref="A4:D4"/>
    <mergeCell ref="A7:D7"/>
    <mergeCell ref="A8:D8"/>
    <mergeCell ref="A10:D10"/>
    <mergeCell ref="A12:D12"/>
    <mergeCell ref="A22:D22"/>
    <mergeCell ref="A23:D23"/>
    <mergeCell ref="A26:B26"/>
    <mergeCell ref="A27:B27"/>
    <mergeCell ref="A15:D15"/>
    <mergeCell ref="A16:D16"/>
    <mergeCell ref="A18:D18"/>
    <mergeCell ref="A20:D20"/>
    <mergeCell ref="A21:D21"/>
    <mergeCell ref="A39:B39"/>
    <mergeCell ref="A40:B40"/>
    <mergeCell ref="A41:B41"/>
    <mergeCell ref="A28:B28"/>
    <mergeCell ref="A29:B29"/>
    <mergeCell ref="A31:B31"/>
    <mergeCell ref="A36:B36"/>
    <mergeCell ref="A38:B38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 &amp;A
&amp;RRok  2025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workbookViewId="0">
      <selection activeCell="P9" sqref="P9"/>
    </sheetView>
  </sheetViews>
  <sheetFormatPr defaultRowHeight="15" x14ac:dyDescent="0.25"/>
  <cols>
    <col min="1" max="2" width="3.7109375" style="3" customWidth="1"/>
    <col min="3" max="3" width="2.28515625" style="3" customWidth="1"/>
    <col min="4" max="4" width="2.7109375" style="3" customWidth="1"/>
    <col min="5" max="5" width="2.28515625" style="4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0.7109375" customWidth="1"/>
    <col min="14" max="14" width="66.7109375" customWidth="1"/>
  </cols>
  <sheetData>
    <row r="1" spans="1:14" s="3" customFormat="1" ht="19.899999999999999" customHeight="1" x14ac:dyDescent="0.25">
      <c r="A1" s="111" t="s">
        <v>115</v>
      </c>
      <c r="B1" s="112"/>
      <c r="C1" s="112"/>
      <c r="D1" s="112"/>
      <c r="E1" s="113"/>
      <c r="F1" s="113"/>
      <c r="G1" s="114"/>
      <c r="H1" s="114"/>
      <c r="I1" s="114"/>
      <c r="J1" s="114"/>
      <c r="K1" s="114"/>
      <c r="L1" s="115"/>
      <c r="M1" s="115"/>
      <c r="N1" s="116"/>
    </row>
    <row r="2" spans="1:14" s="3" customFormat="1" ht="3" customHeight="1" x14ac:dyDescent="0.25">
      <c r="A2" s="111"/>
      <c r="B2" s="112"/>
      <c r="C2" s="112"/>
      <c r="D2" s="112"/>
      <c r="E2" s="113"/>
      <c r="F2" s="113"/>
      <c r="G2" s="114"/>
      <c r="H2" s="114"/>
      <c r="I2" s="114"/>
      <c r="J2" s="114"/>
      <c r="K2" s="114"/>
      <c r="L2" s="115"/>
      <c r="M2" s="115"/>
      <c r="N2" s="116"/>
    </row>
    <row r="3" spans="1:14" s="3" customFormat="1" ht="15.75" customHeight="1" thickBot="1" x14ac:dyDescent="0.3">
      <c r="A3" s="117" t="s">
        <v>126</v>
      </c>
      <c r="B3" s="118"/>
      <c r="C3" s="118"/>
      <c r="D3" s="118"/>
      <c r="E3" s="118"/>
      <c r="F3" s="118"/>
      <c r="G3" s="119"/>
      <c r="H3" s="119"/>
      <c r="I3" s="119"/>
      <c r="J3" s="119"/>
      <c r="K3" s="119"/>
      <c r="L3" s="120"/>
      <c r="M3" s="120"/>
      <c r="N3" s="121"/>
    </row>
    <row r="4" spans="1:14" s="128" customFormat="1" ht="15.75" customHeight="1" thickBot="1" x14ac:dyDescent="0.3">
      <c r="A4" s="122" t="s">
        <v>97</v>
      </c>
      <c r="B4" s="123" t="s">
        <v>98</v>
      </c>
      <c r="C4" s="123" t="s">
        <v>99</v>
      </c>
      <c r="D4" s="123" t="s">
        <v>100</v>
      </c>
      <c r="E4" s="123" t="s">
        <v>101</v>
      </c>
      <c r="F4" s="124" t="s">
        <v>102</v>
      </c>
      <c r="G4" s="125" t="s">
        <v>103</v>
      </c>
      <c r="H4" s="125" t="s">
        <v>104</v>
      </c>
      <c r="I4" s="125" t="s">
        <v>105</v>
      </c>
      <c r="J4" s="125" t="s">
        <v>106</v>
      </c>
      <c r="K4" s="125" t="s">
        <v>107</v>
      </c>
      <c r="L4" s="126" t="s">
        <v>108</v>
      </c>
      <c r="M4" s="126" t="s">
        <v>109</v>
      </c>
      <c r="N4" s="127" t="s">
        <v>110</v>
      </c>
    </row>
    <row r="5" spans="1:14" s="128" customFormat="1" ht="15" customHeight="1" x14ac:dyDescent="0.25">
      <c r="A5" s="129" t="s">
        <v>111</v>
      </c>
      <c r="B5" s="130" t="s">
        <v>111</v>
      </c>
      <c r="C5" s="131"/>
      <c r="D5" s="131">
        <v>231</v>
      </c>
      <c r="E5" s="132"/>
      <c r="F5" s="133" t="s">
        <v>116</v>
      </c>
      <c r="G5" s="134" t="s">
        <v>117</v>
      </c>
      <c r="H5" s="135">
        <v>0</v>
      </c>
      <c r="I5" s="135" t="s">
        <v>118</v>
      </c>
      <c r="J5" s="135">
        <v>0</v>
      </c>
      <c r="K5" s="135">
        <v>0</v>
      </c>
      <c r="L5" s="136">
        <v>82868.399999999994</v>
      </c>
      <c r="M5" s="136">
        <v>0</v>
      </c>
      <c r="N5" s="172" t="s">
        <v>127</v>
      </c>
    </row>
    <row r="6" spans="1:14" s="128" customFormat="1" ht="15" customHeight="1" thickBot="1" x14ac:dyDescent="0.3">
      <c r="A6" s="139" t="s">
        <v>111</v>
      </c>
      <c r="B6" s="140" t="s">
        <v>111</v>
      </c>
      <c r="C6" s="173"/>
      <c r="D6" s="173">
        <v>231</v>
      </c>
      <c r="E6" s="174"/>
      <c r="F6" s="175" t="s">
        <v>119</v>
      </c>
      <c r="G6" s="175" t="s">
        <v>21</v>
      </c>
      <c r="H6" s="176">
        <v>0</v>
      </c>
      <c r="I6" s="176" t="s">
        <v>118</v>
      </c>
      <c r="J6" s="176">
        <v>0</v>
      </c>
      <c r="K6" s="176">
        <v>0</v>
      </c>
      <c r="L6" s="177">
        <v>0</v>
      </c>
      <c r="M6" s="177">
        <v>82868.399999999994</v>
      </c>
      <c r="N6" s="178" t="s">
        <v>128</v>
      </c>
    </row>
    <row r="7" spans="1:14" s="128" customFormat="1" ht="15" customHeight="1" x14ac:dyDescent="0.25">
      <c r="A7" s="179" t="s">
        <v>111</v>
      </c>
      <c r="B7" s="180" t="s">
        <v>111</v>
      </c>
      <c r="C7" s="181"/>
      <c r="D7" s="181">
        <v>231</v>
      </c>
      <c r="E7" s="182"/>
      <c r="F7" s="183" t="s">
        <v>116</v>
      </c>
      <c r="G7" s="183" t="s">
        <v>117</v>
      </c>
      <c r="H7" s="184">
        <v>0</v>
      </c>
      <c r="I7" s="184" t="s">
        <v>120</v>
      </c>
      <c r="J7" s="184">
        <v>0</v>
      </c>
      <c r="K7" s="184">
        <v>0</v>
      </c>
      <c r="L7" s="185">
        <v>25131.599999999999</v>
      </c>
      <c r="M7" s="185">
        <v>0</v>
      </c>
      <c r="N7" s="186" t="s">
        <v>129</v>
      </c>
    </row>
    <row r="8" spans="1:14" s="128" customFormat="1" ht="15" customHeight="1" thickBot="1" x14ac:dyDescent="0.3">
      <c r="A8" s="187" t="s">
        <v>111</v>
      </c>
      <c r="B8" s="188" t="s">
        <v>111</v>
      </c>
      <c r="C8" s="189"/>
      <c r="D8" s="189" t="s">
        <v>113</v>
      </c>
      <c r="E8" s="190"/>
      <c r="F8" s="191" t="s">
        <v>119</v>
      </c>
      <c r="G8" s="191" t="s">
        <v>21</v>
      </c>
      <c r="H8" s="192" t="s">
        <v>112</v>
      </c>
      <c r="I8" s="192" t="s">
        <v>120</v>
      </c>
      <c r="J8" s="192" t="s">
        <v>112</v>
      </c>
      <c r="K8" s="192" t="s">
        <v>112</v>
      </c>
      <c r="L8" s="193">
        <v>0</v>
      </c>
      <c r="M8" s="193">
        <v>25131.599999999999</v>
      </c>
      <c r="N8" s="194" t="s">
        <v>130</v>
      </c>
    </row>
    <row r="9" spans="1:14" s="105" customFormat="1" ht="14.1" customHeight="1" thickBot="1" x14ac:dyDescent="0.25">
      <c r="A9" s="307" t="s">
        <v>114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141">
        <f>SUM(L5:L8)</f>
        <v>108000</v>
      </c>
      <c r="M9" s="141">
        <f>SUM(M5:M8)</f>
        <v>108000</v>
      </c>
      <c r="N9" s="195" t="s">
        <v>135</v>
      </c>
    </row>
    <row r="10" spans="1:14" ht="4.1500000000000004" customHeight="1" x14ac:dyDescent="0.25">
      <c r="A10" s="113"/>
      <c r="B10" s="113"/>
      <c r="C10" s="113"/>
      <c r="D10" s="113"/>
      <c r="E10" s="113"/>
      <c r="F10" s="113"/>
      <c r="G10" s="114"/>
      <c r="H10" s="114"/>
      <c r="I10" s="114"/>
      <c r="J10" s="114"/>
      <c r="K10" s="114"/>
      <c r="L10" s="115"/>
      <c r="M10" s="115"/>
      <c r="N10" s="116"/>
    </row>
    <row r="11" spans="1:14" s="145" customFormat="1" ht="4.1500000000000004" customHeight="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3"/>
      <c r="M11" s="143"/>
      <c r="N11" s="144"/>
    </row>
    <row r="12" spans="1:14" s="3" customFormat="1" ht="15.75" customHeight="1" thickBot="1" x14ac:dyDescent="0.3">
      <c r="A12" s="117" t="s">
        <v>134</v>
      </c>
      <c r="B12" s="118"/>
      <c r="C12" s="118"/>
      <c r="D12" s="118"/>
      <c r="E12" s="118"/>
      <c r="F12" s="118"/>
      <c r="G12" s="119"/>
      <c r="H12" s="119"/>
      <c r="I12" s="119"/>
      <c r="J12" s="119"/>
      <c r="K12" s="119"/>
      <c r="L12" s="120"/>
      <c r="M12" s="120"/>
      <c r="N12" s="121"/>
    </row>
    <row r="13" spans="1:14" s="128" customFormat="1" ht="15.75" customHeight="1" thickBot="1" x14ac:dyDescent="0.3">
      <c r="A13" s="122" t="s">
        <v>97</v>
      </c>
      <c r="B13" s="123" t="s">
        <v>98</v>
      </c>
      <c r="C13" s="123" t="s">
        <v>99</v>
      </c>
      <c r="D13" s="123" t="s">
        <v>100</v>
      </c>
      <c r="E13" s="123" t="s">
        <v>101</v>
      </c>
      <c r="F13" s="124" t="s">
        <v>102</v>
      </c>
      <c r="G13" s="125" t="s">
        <v>103</v>
      </c>
      <c r="H13" s="125" t="s">
        <v>104</v>
      </c>
      <c r="I13" s="125" t="s">
        <v>105</v>
      </c>
      <c r="J13" s="125" t="s">
        <v>106</v>
      </c>
      <c r="K13" s="125" t="s">
        <v>107</v>
      </c>
      <c r="L13" s="126" t="s">
        <v>108</v>
      </c>
      <c r="M13" s="126" t="s">
        <v>109</v>
      </c>
      <c r="N13" s="127" t="s">
        <v>110</v>
      </c>
    </row>
    <row r="14" spans="1:14" s="128" customFormat="1" ht="15" customHeight="1" x14ac:dyDescent="0.25">
      <c r="A14" s="129" t="s">
        <v>111</v>
      </c>
      <c r="B14" s="130" t="s">
        <v>111</v>
      </c>
      <c r="C14" s="131"/>
      <c r="D14" s="131">
        <v>231</v>
      </c>
      <c r="E14" s="132"/>
      <c r="F14" s="133" t="s">
        <v>116</v>
      </c>
      <c r="G14" s="134" t="s">
        <v>117</v>
      </c>
      <c r="H14" s="135">
        <v>0</v>
      </c>
      <c r="I14" s="135" t="s">
        <v>131</v>
      </c>
      <c r="J14" s="135">
        <v>0</v>
      </c>
      <c r="K14" s="135">
        <v>0</v>
      </c>
      <c r="L14" s="136">
        <v>84000</v>
      </c>
      <c r="M14" s="136">
        <v>0</v>
      </c>
      <c r="N14" s="137" t="s">
        <v>132</v>
      </c>
    </row>
    <row r="15" spans="1:14" s="128" customFormat="1" ht="15" customHeight="1" thickBot="1" x14ac:dyDescent="0.3">
      <c r="A15" s="103" t="s">
        <v>111</v>
      </c>
      <c r="B15" s="104" t="s">
        <v>111</v>
      </c>
      <c r="C15" s="131"/>
      <c r="D15" s="131">
        <v>231</v>
      </c>
      <c r="E15" s="132"/>
      <c r="F15" s="134" t="s">
        <v>119</v>
      </c>
      <c r="G15" s="134" t="s">
        <v>21</v>
      </c>
      <c r="H15" s="135">
        <v>0</v>
      </c>
      <c r="I15" s="135" t="s">
        <v>131</v>
      </c>
      <c r="J15" s="135">
        <v>0</v>
      </c>
      <c r="K15" s="135">
        <v>0</v>
      </c>
      <c r="L15" s="136">
        <v>0</v>
      </c>
      <c r="M15" s="136">
        <v>84000</v>
      </c>
      <c r="N15" s="138" t="s">
        <v>133</v>
      </c>
    </row>
    <row r="16" spans="1:14" s="105" customFormat="1" ht="14.1" customHeight="1" thickBot="1" x14ac:dyDescent="0.25">
      <c r="A16" s="307" t="s">
        <v>114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141">
        <f>SUM(L14:L15)</f>
        <v>84000</v>
      </c>
      <c r="M16" s="141">
        <f>SUM(M14:M15)</f>
        <v>84000</v>
      </c>
      <c r="N16" s="195" t="s">
        <v>136</v>
      </c>
    </row>
    <row r="17" spans="1:14" s="145" customFormat="1" ht="14.1" customHeight="1" x14ac:dyDescent="0.2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3"/>
      <c r="M17" s="143"/>
      <c r="N17" s="144"/>
    </row>
    <row r="18" spans="1:14" ht="16.5" thickBot="1" x14ac:dyDescent="0.3">
      <c r="A18" s="146" t="s">
        <v>137</v>
      </c>
      <c r="B18" s="147"/>
      <c r="C18" s="147"/>
      <c r="D18" s="147"/>
      <c r="E18" s="147"/>
      <c r="F18" s="147"/>
      <c r="G18" s="148"/>
      <c r="H18" s="148"/>
      <c r="I18" s="148"/>
      <c r="J18" s="148"/>
      <c r="K18" s="148"/>
      <c r="L18" s="149"/>
      <c r="M18" s="149"/>
      <c r="N18" s="150"/>
    </row>
    <row r="19" spans="1:14" ht="15.75" thickBot="1" x14ac:dyDescent="0.3">
      <c r="A19" s="151" t="s">
        <v>97</v>
      </c>
      <c r="B19" s="152" t="s">
        <v>98</v>
      </c>
      <c r="C19" s="152" t="s">
        <v>99</v>
      </c>
      <c r="D19" s="152" t="s">
        <v>100</v>
      </c>
      <c r="E19" s="152" t="s">
        <v>101</v>
      </c>
      <c r="F19" s="153" t="s">
        <v>102</v>
      </c>
      <c r="G19" s="154" t="s">
        <v>103</v>
      </c>
      <c r="H19" s="154" t="s">
        <v>104</v>
      </c>
      <c r="I19" s="154" t="s">
        <v>105</v>
      </c>
      <c r="J19" s="154" t="s">
        <v>106</v>
      </c>
      <c r="K19" s="154" t="s">
        <v>107</v>
      </c>
      <c r="L19" s="155" t="s">
        <v>108</v>
      </c>
      <c r="M19" s="155" t="s">
        <v>109</v>
      </c>
      <c r="N19" s="156" t="s">
        <v>110</v>
      </c>
    </row>
    <row r="20" spans="1:14" x14ac:dyDescent="0.25">
      <c r="A20" s="157" t="s">
        <v>111</v>
      </c>
      <c r="B20" s="158" t="s">
        <v>111</v>
      </c>
      <c r="C20" s="159"/>
      <c r="D20" s="159">
        <v>231</v>
      </c>
      <c r="E20" s="159"/>
      <c r="F20" s="160" t="s">
        <v>116</v>
      </c>
      <c r="G20" s="161" t="s">
        <v>117</v>
      </c>
      <c r="H20" s="161" t="s">
        <v>112</v>
      </c>
      <c r="I20" s="161" t="s">
        <v>121</v>
      </c>
      <c r="J20" s="161" t="s">
        <v>112</v>
      </c>
      <c r="K20" s="161" t="s">
        <v>122</v>
      </c>
      <c r="L20" s="162">
        <v>198000</v>
      </c>
      <c r="M20" s="162">
        <v>0</v>
      </c>
      <c r="N20" s="163" t="s">
        <v>123</v>
      </c>
    </row>
    <row r="21" spans="1:14" ht="15.75" thickBot="1" x14ac:dyDescent="0.3">
      <c r="A21" s="164" t="s">
        <v>111</v>
      </c>
      <c r="B21" s="165" t="s">
        <v>111</v>
      </c>
      <c r="C21" s="166"/>
      <c r="D21" s="166">
        <v>231</v>
      </c>
      <c r="E21" s="159"/>
      <c r="F21" s="167" t="s">
        <v>124</v>
      </c>
      <c r="G21" s="161" t="s">
        <v>21</v>
      </c>
      <c r="H21" s="168" t="s">
        <v>112</v>
      </c>
      <c r="I21" s="168" t="s">
        <v>121</v>
      </c>
      <c r="J21" s="168" t="s">
        <v>112</v>
      </c>
      <c r="K21" s="168" t="s">
        <v>121</v>
      </c>
      <c r="L21" s="169">
        <v>0</v>
      </c>
      <c r="M21" s="162">
        <v>198000</v>
      </c>
      <c r="N21" s="163" t="s">
        <v>125</v>
      </c>
    </row>
    <row r="22" spans="1:14" ht="15.75" thickBot="1" x14ac:dyDescent="0.3">
      <c r="A22" s="308" t="s">
        <v>114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170">
        <f>SUM(L18:L21)</f>
        <v>198000</v>
      </c>
      <c r="M22" s="170">
        <f>SUM(M18:M21)</f>
        <v>198000</v>
      </c>
      <c r="N22" s="171"/>
    </row>
    <row r="23" spans="1:14" s="145" customFormat="1" ht="14.1" customHeight="1" x14ac:dyDescent="0.2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3"/>
      <c r="M23" s="143"/>
      <c r="N23" s="144"/>
    </row>
    <row r="24" spans="1:14" x14ac:dyDescent="0.25">
      <c r="A24" s="106" t="s">
        <v>20</v>
      </c>
      <c r="B24" s="106"/>
      <c r="C24" s="106"/>
      <c r="D24" s="106"/>
      <c r="E24" s="107"/>
      <c r="F24" s="108"/>
      <c r="G24" s="1"/>
      <c r="H24" s="1"/>
      <c r="I24" s="1"/>
      <c r="J24" s="1"/>
      <c r="K24" s="1"/>
      <c r="L24" s="1"/>
      <c r="M24" s="1"/>
      <c r="N24" s="1"/>
    </row>
    <row r="25" spans="1:14" s="145" customFormat="1" ht="14.1" customHeight="1" x14ac:dyDescent="0.2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3"/>
      <c r="M25" s="143"/>
      <c r="N25" s="144"/>
    </row>
    <row r="26" spans="1:14" s="145" customFormat="1" ht="14.1" customHeight="1" x14ac:dyDescent="0.2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3"/>
      <c r="M26" s="143"/>
      <c r="N26" s="144"/>
    </row>
    <row r="27" spans="1:14" s="145" customFormat="1" ht="14.1" customHeight="1" x14ac:dyDescent="0.2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3"/>
      <c r="M27" s="143"/>
      <c r="N27" s="144"/>
    </row>
    <row r="28" spans="1:14" s="145" customFormat="1" ht="14.1" customHeight="1" x14ac:dyDescent="0.2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3"/>
      <c r="M28" s="143"/>
      <c r="N28" s="144"/>
    </row>
  </sheetData>
  <mergeCells count="3">
    <mergeCell ref="A9:K9"/>
    <mergeCell ref="A22:K22"/>
    <mergeCell ref="A16:K16"/>
  </mergeCells>
  <pageMargins left="0" right="0" top="0.98425196850393704" bottom="0.78740157480314965" header="0.39370078740157483" footer="0.59055118110236227"/>
  <pageSetup paperSize="9" fitToHeight="0" orientation="landscape" r:id="rId1"/>
  <headerFooter>
    <oddHeader>&amp;L&amp;"-,Tučné"&amp;14MĚSTO Štíty&amp;"-,Obyčejné"
&amp;"-,Tučné"&amp;8IČO: 00303453
DIČ: CZ00303453&amp;C&amp;"-,Tučné"&amp;14&amp;A/2025&amp;RRok 2025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tabSelected="1" workbookViewId="0">
      <selection activeCell="J20" sqref="J20"/>
    </sheetView>
  </sheetViews>
  <sheetFormatPr defaultRowHeight="15" x14ac:dyDescent="0.25"/>
  <cols>
    <col min="1" max="2" width="6.7109375" style="54" customWidth="1"/>
    <col min="3" max="3" width="18" style="54" customWidth="1"/>
    <col min="4" max="4" width="25.28515625" style="54" customWidth="1"/>
    <col min="5" max="6" width="13.28515625" style="55" customWidth="1"/>
    <col min="7" max="7" width="15.7109375" style="56" customWidth="1"/>
    <col min="8" max="9" width="13.28515625" customWidth="1"/>
    <col min="10" max="10" width="18.7109375" customWidth="1"/>
  </cols>
  <sheetData>
    <row r="1" spans="1:10" s="30" customFormat="1" ht="24.95" customHeight="1" x14ac:dyDescent="0.25">
      <c r="A1" s="219" t="s">
        <v>0</v>
      </c>
      <c r="B1" s="220"/>
      <c r="C1" s="221"/>
      <c r="D1" s="27"/>
      <c r="E1" s="28"/>
      <c r="F1" s="29"/>
      <c r="H1" s="222" t="s">
        <v>144</v>
      </c>
    </row>
    <row r="2" spans="1:10" s="30" customFormat="1" ht="8.1" customHeight="1" thickBot="1" x14ac:dyDescent="0.3">
      <c r="A2" s="24"/>
      <c r="B2" s="25"/>
      <c r="C2" s="26"/>
      <c r="D2" s="27"/>
      <c r="E2" s="28"/>
      <c r="F2" s="29"/>
      <c r="H2" s="223" t="s">
        <v>145</v>
      </c>
    </row>
    <row r="3" spans="1:10" s="1" customFormat="1" ht="25.15" customHeight="1" thickBot="1" x14ac:dyDescent="0.3">
      <c r="A3" s="313" t="s">
        <v>3</v>
      </c>
      <c r="B3" s="314"/>
      <c r="C3" s="314"/>
      <c r="D3" s="315"/>
      <c r="E3" s="70" t="s">
        <v>68</v>
      </c>
      <c r="F3" s="70" t="s">
        <v>69</v>
      </c>
      <c r="G3" s="71" t="s">
        <v>76</v>
      </c>
      <c r="H3" s="270" t="s">
        <v>147</v>
      </c>
      <c r="I3" s="271" t="s">
        <v>148</v>
      </c>
      <c r="J3" s="272" t="s">
        <v>149</v>
      </c>
    </row>
    <row r="4" spans="1:10" s="23" customFormat="1" ht="16.5" customHeight="1" thickBot="1" x14ac:dyDescent="0.3">
      <c r="A4" s="318" t="s">
        <v>5</v>
      </c>
      <c r="B4" s="321"/>
      <c r="C4" s="321"/>
      <c r="D4" s="322"/>
      <c r="E4" s="227">
        <v>83000000</v>
      </c>
      <c r="F4" s="227">
        <v>82992544.439999998</v>
      </c>
      <c r="G4" s="49">
        <v>85000000</v>
      </c>
      <c r="H4" s="228">
        <v>390000</v>
      </c>
      <c r="I4" s="229">
        <v>390000</v>
      </c>
      <c r="J4" s="230">
        <f>SUM(G4+I4)</f>
        <v>85390000</v>
      </c>
    </row>
    <row r="5" spans="1:10" ht="15.75" thickBot="1" x14ac:dyDescent="0.3">
      <c r="E5" s="231"/>
      <c r="F5" s="231"/>
      <c r="G5" s="232"/>
    </row>
    <row r="6" spans="1:10" s="23" customFormat="1" ht="24.95" customHeight="1" x14ac:dyDescent="0.3">
      <c r="A6" s="233" t="s">
        <v>19</v>
      </c>
      <c r="B6" s="233"/>
      <c r="C6" s="233"/>
      <c r="D6" s="233"/>
      <c r="E6" s="233"/>
      <c r="F6" s="233"/>
      <c r="G6" s="233"/>
      <c r="H6" s="222" t="s">
        <v>144</v>
      </c>
      <c r="I6" s="234"/>
      <c r="J6" s="234"/>
    </row>
    <row r="7" spans="1:10" s="23" customFormat="1" ht="8.1" customHeight="1" thickBot="1" x14ac:dyDescent="0.35">
      <c r="A7" s="235"/>
      <c r="B7" s="235"/>
      <c r="C7" s="235"/>
      <c r="D7" s="235"/>
      <c r="E7" s="235"/>
      <c r="F7" s="235"/>
      <c r="G7" s="235"/>
      <c r="H7" s="223" t="s">
        <v>145</v>
      </c>
    </row>
    <row r="8" spans="1:10" s="1" customFormat="1" ht="25.15" customHeight="1" thickBot="1" x14ac:dyDescent="0.3">
      <c r="A8" s="77" t="s">
        <v>1</v>
      </c>
      <c r="B8" s="78" t="s">
        <v>2</v>
      </c>
      <c r="C8" s="79" t="s">
        <v>3</v>
      </c>
      <c r="D8" s="80"/>
      <c r="E8" s="70" t="s">
        <v>68</v>
      </c>
      <c r="F8" s="70" t="s">
        <v>69</v>
      </c>
      <c r="G8" s="279" t="s">
        <v>76</v>
      </c>
      <c r="H8" s="287" t="s">
        <v>147</v>
      </c>
      <c r="I8" s="272" t="s">
        <v>148</v>
      </c>
      <c r="J8" s="272" t="s">
        <v>149</v>
      </c>
    </row>
    <row r="9" spans="1:10" s="30" customFormat="1" ht="42" customHeight="1" x14ac:dyDescent="0.25">
      <c r="A9" s="236" t="s">
        <v>4</v>
      </c>
      <c r="B9" s="237" t="s">
        <v>14</v>
      </c>
      <c r="C9" s="323" t="s">
        <v>146</v>
      </c>
      <c r="D9" s="324"/>
      <c r="E9" s="65">
        <v>10736851.5</v>
      </c>
      <c r="F9" s="65">
        <v>8641087.8699999992</v>
      </c>
      <c r="G9" s="280">
        <v>12601698.970000001</v>
      </c>
      <c r="H9" s="288">
        <v>0</v>
      </c>
      <c r="I9" s="284">
        <f>SUM(H9)</f>
        <v>0</v>
      </c>
      <c r="J9" s="238">
        <f>SUM(G9+I9)</f>
        <v>12601698.970000001</v>
      </c>
    </row>
    <row r="10" spans="1:10" s="30" customFormat="1" ht="15.95" customHeight="1" x14ac:dyDescent="0.25">
      <c r="A10" s="239" t="s">
        <v>4</v>
      </c>
      <c r="B10" s="240" t="s">
        <v>15</v>
      </c>
      <c r="C10" s="325" t="s">
        <v>43</v>
      </c>
      <c r="D10" s="326"/>
      <c r="E10" s="66">
        <v>0</v>
      </c>
      <c r="F10" s="67">
        <v>0</v>
      </c>
      <c r="G10" s="281">
        <v>0</v>
      </c>
      <c r="H10" s="289">
        <v>0</v>
      </c>
      <c r="I10" s="285">
        <f t="shared" ref="I10:I11" si="0">SUM(H10)</f>
        <v>0</v>
      </c>
      <c r="J10" s="241">
        <f t="shared" ref="J10:J11" si="1">SUM(G10+I10)</f>
        <v>0</v>
      </c>
    </row>
    <row r="11" spans="1:10" s="30" customFormat="1" ht="15.95" customHeight="1" thickBot="1" x14ac:dyDescent="0.3">
      <c r="A11" s="242" t="s">
        <v>4</v>
      </c>
      <c r="B11" s="243" t="s">
        <v>16</v>
      </c>
      <c r="C11" s="327" t="s">
        <v>44</v>
      </c>
      <c r="D11" s="328"/>
      <c r="E11" s="277">
        <v>0</v>
      </c>
      <c r="F11" s="278">
        <v>97389.56</v>
      </c>
      <c r="G11" s="282">
        <v>0</v>
      </c>
      <c r="H11" s="290">
        <v>0</v>
      </c>
      <c r="I11" s="286">
        <f t="shared" si="0"/>
        <v>0</v>
      </c>
      <c r="J11" s="244">
        <f t="shared" si="1"/>
        <v>0</v>
      </c>
    </row>
    <row r="12" spans="1:10" s="30" customFormat="1" ht="15.75" thickBot="1" x14ac:dyDescent="0.3">
      <c r="A12" s="329" t="s">
        <v>45</v>
      </c>
      <c r="B12" s="330"/>
      <c r="C12" s="330"/>
      <c r="D12" s="331"/>
      <c r="E12" s="245">
        <f>SUM(E9:E11)</f>
        <v>10736851.5</v>
      </c>
      <c r="F12" s="245">
        <f>SUM(F9:F11)</f>
        <v>8738477.4299999997</v>
      </c>
      <c r="G12" s="283">
        <f>SUM(G9:G11)</f>
        <v>12601698.970000001</v>
      </c>
      <c r="H12" s="291">
        <f t="shared" ref="H12:J12" si="2">SUM(H9:H11)</f>
        <v>0</v>
      </c>
      <c r="I12" s="246">
        <f t="shared" si="2"/>
        <v>0</v>
      </c>
      <c r="J12" s="246">
        <f t="shared" si="2"/>
        <v>12601698.970000001</v>
      </c>
    </row>
    <row r="13" spans="1:10" s="30" customFormat="1" ht="5.0999999999999996" customHeight="1" thickBot="1" x14ac:dyDescent="0.3">
      <c r="A13" s="31"/>
      <c r="B13" s="31"/>
      <c r="C13" s="31"/>
      <c r="E13" s="32"/>
      <c r="F13" s="32"/>
      <c r="G13" s="33"/>
      <c r="H13" s="247"/>
    </row>
    <row r="14" spans="1:10" s="30" customFormat="1" ht="18.75" customHeight="1" thickBot="1" x14ac:dyDescent="0.3">
      <c r="A14" s="309" t="s">
        <v>46</v>
      </c>
      <c r="B14" s="309"/>
      <c r="C14" s="309"/>
      <c r="D14" s="309"/>
      <c r="E14" s="34"/>
      <c r="I14" s="311">
        <f>SUM(J4+J12)</f>
        <v>97991698.969999999</v>
      </c>
      <c r="J14" s="312"/>
    </row>
    <row r="28" spans="1:10" ht="15.75" thickBot="1" x14ac:dyDescent="0.3"/>
    <row r="29" spans="1:10" ht="19.149999999999999" customHeight="1" x14ac:dyDescent="0.25">
      <c r="H29" s="222" t="s">
        <v>144</v>
      </c>
      <c r="I29" s="30"/>
      <c r="J29" s="30"/>
    </row>
    <row r="30" spans="1:10" s="1" customFormat="1" ht="16.899999999999999" customHeight="1" thickBot="1" x14ac:dyDescent="0.3">
      <c r="A30" s="24" t="s">
        <v>6</v>
      </c>
      <c r="B30" s="25"/>
      <c r="C30" s="26"/>
      <c r="D30" s="27"/>
      <c r="E30" s="28"/>
      <c r="F30" s="29"/>
      <c r="G30" s="30"/>
      <c r="H30" s="223" t="s">
        <v>145</v>
      </c>
      <c r="I30" s="30"/>
      <c r="J30" s="30"/>
    </row>
    <row r="31" spans="1:10" s="1" customFormat="1" ht="25.15" customHeight="1" thickBot="1" x14ac:dyDescent="0.3">
      <c r="A31" s="68" t="s">
        <v>50</v>
      </c>
      <c r="B31" s="333" t="s">
        <v>3</v>
      </c>
      <c r="C31" s="334"/>
      <c r="D31" s="69"/>
      <c r="E31" s="70" t="s">
        <v>68</v>
      </c>
      <c r="F31" s="70" t="s">
        <v>69</v>
      </c>
      <c r="G31" s="71" t="s">
        <v>76</v>
      </c>
      <c r="H31" s="224" t="s">
        <v>147</v>
      </c>
      <c r="I31" s="225" t="s">
        <v>148</v>
      </c>
      <c r="J31" s="226" t="s">
        <v>149</v>
      </c>
    </row>
    <row r="32" spans="1:10" ht="14.45" customHeight="1" x14ac:dyDescent="0.25">
      <c r="A32" s="37" t="s">
        <v>51</v>
      </c>
      <c r="B32" s="335" t="s">
        <v>17</v>
      </c>
      <c r="C32" s="336"/>
      <c r="D32" s="38"/>
      <c r="E32" s="81">
        <v>5700000</v>
      </c>
      <c r="F32" s="81">
        <v>5497454.2000000002</v>
      </c>
      <c r="G32" s="97">
        <v>6000000</v>
      </c>
      <c r="H32" s="248">
        <v>0</v>
      </c>
      <c r="I32" s="249">
        <v>0</v>
      </c>
      <c r="J32" s="250">
        <f>SUM(G32+I32)</f>
        <v>6000000</v>
      </c>
    </row>
    <row r="33" spans="1:10" ht="14.45" customHeight="1" x14ac:dyDescent="0.25">
      <c r="A33" s="39" t="s">
        <v>55</v>
      </c>
      <c r="B33" s="40" t="s">
        <v>56</v>
      </c>
      <c r="C33" s="41"/>
      <c r="D33" s="42"/>
      <c r="E33" s="82">
        <v>11000000</v>
      </c>
      <c r="F33" s="82">
        <v>10391342.16</v>
      </c>
      <c r="G33" s="98">
        <v>8000000</v>
      </c>
      <c r="H33" s="251">
        <v>0</v>
      </c>
      <c r="I33" s="252">
        <v>0</v>
      </c>
      <c r="J33" s="253">
        <f t="shared" ref="J33:J36" si="3">SUM(G33+I33)</f>
        <v>8000000</v>
      </c>
    </row>
    <row r="34" spans="1:10" ht="14.45" customHeight="1" x14ac:dyDescent="0.25">
      <c r="A34" s="39" t="s">
        <v>52</v>
      </c>
      <c r="B34" s="337" t="s">
        <v>53</v>
      </c>
      <c r="C34" s="338"/>
      <c r="D34" s="42"/>
      <c r="E34" s="82">
        <v>53000000</v>
      </c>
      <c r="F34" s="82">
        <v>52498924.479999997</v>
      </c>
      <c r="G34" s="98">
        <v>50000000</v>
      </c>
      <c r="H34" s="251">
        <v>192000</v>
      </c>
      <c r="I34" s="254">
        <v>192000</v>
      </c>
      <c r="J34" s="253">
        <f t="shared" si="3"/>
        <v>50192000</v>
      </c>
    </row>
    <row r="35" spans="1:10" ht="14.45" customHeight="1" x14ac:dyDescent="0.25">
      <c r="A35" s="39" t="s">
        <v>21</v>
      </c>
      <c r="B35" s="40" t="s">
        <v>65</v>
      </c>
      <c r="C35" s="43"/>
      <c r="D35" s="44"/>
      <c r="E35" s="82">
        <v>1300000</v>
      </c>
      <c r="F35" s="82">
        <v>1167755.48</v>
      </c>
      <c r="G35" s="98">
        <v>10000000</v>
      </c>
      <c r="H35" s="251">
        <v>198000</v>
      </c>
      <c r="I35" s="252">
        <v>198000</v>
      </c>
      <c r="J35" s="253">
        <f t="shared" si="3"/>
        <v>10198000</v>
      </c>
    </row>
    <row r="36" spans="1:10" ht="14.45" customHeight="1" thickBot="1" x14ac:dyDescent="0.3">
      <c r="A36" s="45" t="s">
        <v>62</v>
      </c>
      <c r="B36" s="46" t="s">
        <v>18</v>
      </c>
      <c r="C36" s="47"/>
      <c r="D36" s="48"/>
      <c r="E36" s="83">
        <v>21000000</v>
      </c>
      <c r="F36" s="83">
        <v>20438694.050000001</v>
      </c>
      <c r="G36" s="99">
        <v>22000000</v>
      </c>
      <c r="H36" s="255">
        <v>0</v>
      </c>
      <c r="I36" s="256">
        <v>0</v>
      </c>
      <c r="J36" s="257">
        <f t="shared" si="3"/>
        <v>22000000</v>
      </c>
    </row>
    <row r="37" spans="1:10" ht="16.5" customHeight="1" thickBot="1" x14ac:dyDescent="0.3">
      <c r="A37" s="318" t="s">
        <v>13</v>
      </c>
      <c r="B37" s="319"/>
      <c r="C37" s="319"/>
      <c r="D37" s="320"/>
      <c r="E37" s="73">
        <f>SUM(E32:E36)</f>
        <v>92000000</v>
      </c>
      <c r="F37" s="73">
        <f>SUM(F32:F36)</f>
        <v>89994170.370000005</v>
      </c>
      <c r="G37" s="49">
        <f>SUM(G32:G36)</f>
        <v>96000000</v>
      </c>
      <c r="H37" s="258">
        <f t="shared" ref="H37:J37" si="4">SUM(H32:H36)</f>
        <v>390000</v>
      </c>
      <c r="I37" s="259">
        <f>SUM(I32:I36)</f>
        <v>390000</v>
      </c>
      <c r="J37" s="259">
        <f t="shared" si="4"/>
        <v>96390000</v>
      </c>
    </row>
    <row r="38" spans="1:10" ht="15.95" customHeight="1" x14ac:dyDescent="0.25">
      <c r="A38" s="339" t="s">
        <v>63</v>
      </c>
      <c r="B38" s="339"/>
      <c r="C38" s="339"/>
      <c r="D38" s="339"/>
      <c r="E38" s="76">
        <v>74000000</v>
      </c>
      <c r="F38" s="76">
        <v>72928387.609999999</v>
      </c>
      <c r="G38" s="100">
        <v>72000000</v>
      </c>
      <c r="H38" s="260">
        <v>390000</v>
      </c>
      <c r="I38" s="260">
        <v>390000</v>
      </c>
      <c r="J38" s="260">
        <f>SUM(G38+I38)</f>
        <v>72390000</v>
      </c>
    </row>
    <row r="39" spans="1:10" ht="15.95" customHeight="1" thickBot="1" x14ac:dyDescent="0.3">
      <c r="A39" s="340" t="s">
        <v>64</v>
      </c>
      <c r="B39" s="340"/>
      <c r="C39" s="340"/>
      <c r="D39" s="340"/>
      <c r="E39" s="76">
        <v>18000000</v>
      </c>
      <c r="F39" s="76">
        <v>17065782.760000002</v>
      </c>
      <c r="G39" s="100">
        <v>24000000</v>
      </c>
      <c r="H39" s="261">
        <v>0</v>
      </c>
      <c r="I39" s="261">
        <v>0</v>
      </c>
      <c r="J39" s="261">
        <f>SUM(G39+I39)</f>
        <v>24000000</v>
      </c>
    </row>
    <row r="40" spans="1:10" x14ac:dyDescent="0.25">
      <c r="A40" s="332" t="s">
        <v>66</v>
      </c>
      <c r="B40" s="332"/>
      <c r="C40" s="332"/>
      <c r="D40" s="332"/>
      <c r="E40" s="332"/>
      <c r="F40" s="332"/>
      <c r="G40" s="332"/>
    </row>
    <row r="41" spans="1:10" ht="12" customHeight="1" thickBot="1" x14ac:dyDescent="0.3">
      <c r="A41" s="50"/>
      <c r="B41" s="50"/>
      <c r="C41" s="50"/>
      <c r="D41" s="50"/>
      <c r="E41" s="50"/>
      <c r="F41" s="50"/>
      <c r="G41" s="50"/>
    </row>
    <row r="42" spans="1:10" ht="19.149999999999999" customHeight="1" x14ac:dyDescent="0.25">
      <c r="A42" s="50"/>
      <c r="B42" s="50"/>
      <c r="C42" s="50"/>
      <c r="D42" s="50"/>
      <c r="E42" s="50"/>
      <c r="F42" s="50"/>
      <c r="G42" s="50"/>
      <c r="H42" s="222" t="s">
        <v>144</v>
      </c>
      <c r="I42" s="30"/>
      <c r="J42" s="30"/>
    </row>
    <row r="43" spans="1:10" ht="19.5" thickBot="1" x14ac:dyDescent="0.3">
      <c r="A43" s="309" t="s">
        <v>19</v>
      </c>
      <c r="B43" s="309"/>
      <c r="C43" s="309"/>
      <c r="D43" s="309"/>
      <c r="E43" s="309"/>
      <c r="F43" s="309"/>
      <c r="G43" s="309"/>
      <c r="H43" s="223" t="s">
        <v>145</v>
      </c>
      <c r="I43" s="30"/>
      <c r="J43" s="30"/>
    </row>
    <row r="44" spans="1:10" s="1" customFormat="1" ht="25.15" customHeight="1" thickBot="1" x14ac:dyDescent="0.3">
      <c r="A44" s="77" t="s">
        <v>1</v>
      </c>
      <c r="B44" s="78" t="s">
        <v>2</v>
      </c>
      <c r="C44" s="79" t="s">
        <v>3</v>
      </c>
      <c r="D44" s="80"/>
      <c r="E44" s="70" t="s">
        <v>68</v>
      </c>
      <c r="F44" s="70" t="s">
        <v>69</v>
      </c>
      <c r="G44" s="71" t="s">
        <v>76</v>
      </c>
      <c r="H44" s="224" t="s">
        <v>147</v>
      </c>
      <c r="I44" s="225" t="s">
        <v>148</v>
      </c>
      <c r="J44" s="226" t="s">
        <v>149</v>
      </c>
    </row>
    <row r="45" spans="1:10" ht="15" customHeight="1" thickBot="1" x14ac:dyDescent="0.3">
      <c r="A45" s="74" t="s">
        <v>4</v>
      </c>
      <c r="B45" s="75" t="s">
        <v>47</v>
      </c>
      <c r="C45" s="316" t="s">
        <v>48</v>
      </c>
      <c r="D45" s="317"/>
      <c r="E45" s="72">
        <v>1736851.5</v>
      </c>
      <c r="F45" s="72">
        <v>1736851.5</v>
      </c>
      <c r="G45" s="52">
        <v>1601698.97</v>
      </c>
      <c r="H45" s="52">
        <v>0</v>
      </c>
      <c r="I45" s="52">
        <v>0</v>
      </c>
      <c r="J45" s="52">
        <f>SUM(G45+I45)</f>
        <v>1601698.97</v>
      </c>
    </row>
    <row r="46" spans="1:10" ht="16.5" customHeight="1" thickBot="1" x14ac:dyDescent="0.3">
      <c r="A46" s="318" t="s">
        <v>54</v>
      </c>
      <c r="B46" s="319"/>
      <c r="C46" s="319"/>
      <c r="D46" s="320"/>
      <c r="E46" s="73">
        <f>SUM(E45)</f>
        <v>1736851.5</v>
      </c>
      <c r="F46" s="73">
        <f>SUM(F45)</f>
        <v>1736851.5</v>
      </c>
      <c r="G46" s="49">
        <f>SUM(G45)</f>
        <v>1601698.97</v>
      </c>
      <c r="H46" s="49">
        <f t="shared" ref="H46:J46" si="5">SUM(H45)</f>
        <v>0</v>
      </c>
      <c r="I46" s="49">
        <f t="shared" si="5"/>
        <v>0</v>
      </c>
      <c r="J46" s="49">
        <f t="shared" si="5"/>
        <v>1601698.97</v>
      </c>
    </row>
    <row r="47" spans="1:10" ht="12" customHeight="1" thickBot="1" x14ac:dyDescent="0.3">
      <c r="A47" s="109"/>
      <c r="B47" s="109"/>
      <c r="C47" s="109"/>
      <c r="D47" s="109"/>
      <c r="E47" s="109"/>
      <c r="F47" s="109"/>
      <c r="G47" s="109"/>
    </row>
    <row r="48" spans="1:10" s="1" customFormat="1" ht="19.5" thickBot="1" x14ac:dyDescent="0.3">
      <c r="A48" s="309" t="s">
        <v>49</v>
      </c>
      <c r="B48" s="309"/>
      <c r="C48" s="309"/>
      <c r="D48" s="309"/>
      <c r="E48" s="309"/>
      <c r="F48" s="310"/>
      <c r="G48" s="310"/>
      <c r="I48" s="311">
        <f>SUM(J37+J46)</f>
        <v>97991698.969999999</v>
      </c>
      <c r="J48" s="312"/>
    </row>
    <row r="49" spans="1:10" ht="12" customHeight="1" x14ac:dyDescent="0.25">
      <c r="A49" s="50"/>
      <c r="B49" s="50"/>
      <c r="C49" s="50"/>
      <c r="D49" s="50"/>
      <c r="E49" s="50"/>
      <c r="F49" s="50"/>
      <c r="G49" s="50"/>
    </row>
    <row r="50" spans="1:10" ht="12" customHeight="1" x14ac:dyDescent="0.25">
      <c r="A50" s="50"/>
      <c r="B50" s="50"/>
      <c r="C50" s="50"/>
      <c r="D50" s="50"/>
      <c r="E50" s="50"/>
      <c r="F50" s="50"/>
      <c r="G50" s="50"/>
    </row>
    <row r="51" spans="1:10" ht="12" customHeight="1" x14ac:dyDescent="0.25">
      <c r="A51" s="50"/>
      <c r="B51" s="50"/>
      <c r="C51" s="50"/>
      <c r="D51" s="50"/>
      <c r="E51" s="50"/>
      <c r="F51" s="50"/>
      <c r="G51" s="50"/>
    </row>
    <row r="52" spans="1:10" ht="12" customHeight="1" x14ac:dyDescent="0.25">
      <c r="A52" s="50"/>
      <c r="B52" s="50"/>
      <c r="C52" s="50"/>
      <c r="D52" s="50"/>
      <c r="E52" s="50"/>
      <c r="F52" s="50"/>
      <c r="G52" s="50"/>
    </row>
    <row r="53" spans="1:10" ht="12" customHeight="1" x14ac:dyDescent="0.25">
      <c r="A53" s="50"/>
      <c r="B53" s="50"/>
      <c r="C53" s="50"/>
      <c r="D53" s="50"/>
      <c r="E53" s="50"/>
      <c r="F53" s="50"/>
      <c r="G53" s="50"/>
    </row>
    <row r="54" spans="1:10" ht="12" customHeight="1" x14ac:dyDescent="0.25">
      <c r="A54" s="50"/>
      <c r="B54" s="50"/>
      <c r="C54" s="50"/>
      <c r="D54" s="50"/>
      <c r="E54" s="50"/>
      <c r="F54" s="50"/>
      <c r="G54" s="50"/>
    </row>
    <row r="55" spans="1:10" ht="12" customHeight="1" x14ac:dyDescent="0.25">
      <c r="A55" s="50"/>
      <c r="B55" s="50"/>
      <c r="C55" s="50"/>
      <c r="D55" s="50"/>
      <c r="E55" s="50"/>
      <c r="F55" s="50"/>
      <c r="G55" s="50"/>
    </row>
    <row r="56" spans="1:10" ht="12" customHeight="1" x14ac:dyDescent="0.25">
      <c r="A56" s="50"/>
      <c r="B56" s="50"/>
      <c r="C56" s="50"/>
      <c r="D56" s="50"/>
      <c r="E56" s="50"/>
      <c r="F56" s="50"/>
      <c r="G56" s="50"/>
    </row>
    <row r="57" spans="1:10" ht="12" customHeight="1" x14ac:dyDescent="0.25">
      <c r="A57" s="50"/>
      <c r="B57" s="50"/>
      <c r="C57" s="50"/>
      <c r="D57" s="50"/>
      <c r="E57" s="50"/>
      <c r="F57" s="50"/>
      <c r="G57" s="50"/>
    </row>
    <row r="58" spans="1:10" ht="12" customHeight="1" thickBot="1" x14ac:dyDescent="0.3">
      <c r="A58" s="50"/>
      <c r="B58" s="50"/>
      <c r="C58" s="50"/>
      <c r="D58" s="50"/>
      <c r="E58" s="50"/>
      <c r="F58" s="50"/>
      <c r="G58" s="50"/>
    </row>
    <row r="59" spans="1:10" ht="21" x14ac:dyDescent="0.25">
      <c r="A59" s="53" t="s">
        <v>67</v>
      </c>
      <c r="B59" s="53"/>
      <c r="H59" s="222" t="s">
        <v>144</v>
      </c>
      <c r="I59" s="234"/>
      <c r="J59" s="234"/>
    </row>
    <row r="60" spans="1:10" s="22" customFormat="1" ht="15.75" thickBot="1" x14ac:dyDescent="0.3">
      <c r="A60" s="57" t="s">
        <v>58</v>
      </c>
      <c r="B60" s="57"/>
      <c r="C60" s="57"/>
      <c r="D60" s="57"/>
      <c r="E60" s="58"/>
      <c r="F60" s="58"/>
      <c r="G60" s="59"/>
      <c r="H60" s="223" t="s">
        <v>145</v>
      </c>
      <c r="I60" s="23"/>
      <c r="J60" s="23"/>
    </row>
    <row r="61" spans="1:10" s="22" customFormat="1" ht="25.15" customHeight="1" thickBot="1" x14ac:dyDescent="0.25">
      <c r="A61" s="36" t="s">
        <v>1</v>
      </c>
      <c r="B61" s="51" t="s">
        <v>2</v>
      </c>
      <c r="C61" s="110" t="s">
        <v>3</v>
      </c>
      <c r="D61" s="350" t="s">
        <v>60</v>
      </c>
      <c r="E61" s="351"/>
      <c r="F61" s="352"/>
      <c r="G61" s="60" t="s">
        <v>76</v>
      </c>
      <c r="H61" s="262" t="s">
        <v>147</v>
      </c>
      <c r="I61" s="263" t="s">
        <v>148</v>
      </c>
      <c r="J61" s="273" t="s">
        <v>149</v>
      </c>
    </row>
    <row r="62" spans="1:10" s="1" customFormat="1" ht="16.899999999999999" customHeight="1" x14ac:dyDescent="0.25">
      <c r="A62" s="90">
        <v>1032</v>
      </c>
      <c r="B62" s="91">
        <v>5225</v>
      </c>
      <c r="C62" s="92" t="s">
        <v>7</v>
      </c>
      <c r="D62" s="353" t="s">
        <v>92</v>
      </c>
      <c r="E62" s="354"/>
      <c r="F62" s="354"/>
      <c r="G62" s="93">
        <v>5031</v>
      </c>
      <c r="H62" s="264">
        <v>0</v>
      </c>
      <c r="I62" s="265">
        <v>0</v>
      </c>
      <c r="J62" s="266">
        <f>SUM(G62+I62)</f>
        <v>5031</v>
      </c>
    </row>
    <row r="63" spans="1:10" s="2" customFormat="1" ht="16.899999999999999" customHeight="1" x14ac:dyDescent="0.25">
      <c r="A63" s="86">
        <v>2143</v>
      </c>
      <c r="B63" s="87">
        <v>5229</v>
      </c>
      <c r="C63" s="88" t="s">
        <v>8</v>
      </c>
      <c r="D63" s="341" t="s">
        <v>90</v>
      </c>
      <c r="E63" s="342"/>
      <c r="F63" s="342"/>
      <c r="G63" s="89">
        <v>13132</v>
      </c>
      <c r="H63" s="264">
        <v>0</v>
      </c>
      <c r="I63" s="265">
        <v>0</v>
      </c>
      <c r="J63" s="266">
        <f>SUM(G63+I63)</f>
        <v>13132</v>
      </c>
    </row>
    <row r="64" spans="1:10" ht="16.899999999999999" customHeight="1" x14ac:dyDescent="0.25">
      <c r="A64" s="86">
        <v>2143</v>
      </c>
      <c r="B64" s="87">
        <v>5229</v>
      </c>
      <c r="C64" s="88" t="s">
        <v>8</v>
      </c>
      <c r="D64" s="341" t="s">
        <v>91</v>
      </c>
      <c r="E64" s="342"/>
      <c r="F64" s="342"/>
      <c r="G64" s="89">
        <v>4500</v>
      </c>
      <c r="H64" s="267">
        <v>0</v>
      </c>
      <c r="I64" s="265">
        <v>0</v>
      </c>
      <c r="J64" s="266">
        <f t="shared" ref="J64:J80" si="6">SUM(G64+I64)</f>
        <v>4500</v>
      </c>
    </row>
    <row r="65" spans="1:10" s="2" customFormat="1" ht="16.899999999999999" customHeight="1" x14ac:dyDescent="0.25">
      <c r="A65" s="86">
        <v>2292</v>
      </c>
      <c r="B65" s="87">
        <v>5323</v>
      </c>
      <c r="C65" s="88" t="s">
        <v>61</v>
      </c>
      <c r="D65" s="341" t="s">
        <v>93</v>
      </c>
      <c r="E65" s="342"/>
      <c r="F65" s="349"/>
      <c r="G65" s="89">
        <v>387082.8</v>
      </c>
      <c r="H65" s="267">
        <v>0</v>
      </c>
      <c r="I65" s="265">
        <v>0</v>
      </c>
      <c r="J65" s="266">
        <f t="shared" si="6"/>
        <v>387082.8</v>
      </c>
    </row>
    <row r="66" spans="1:10" ht="16.899999999999999" customHeight="1" x14ac:dyDescent="0.25">
      <c r="A66" s="86">
        <v>3119</v>
      </c>
      <c r="B66" s="87">
        <v>5331</v>
      </c>
      <c r="C66" s="88" t="s">
        <v>59</v>
      </c>
      <c r="D66" s="341" t="s">
        <v>79</v>
      </c>
      <c r="E66" s="342"/>
      <c r="F66" s="342"/>
      <c r="G66" s="89">
        <v>4100000</v>
      </c>
      <c r="H66" s="267">
        <v>0</v>
      </c>
      <c r="I66" s="265">
        <v>0</v>
      </c>
      <c r="J66" s="266">
        <f t="shared" si="6"/>
        <v>4100000</v>
      </c>
    </row>
    <row r="67" spans="1:10" ht="19.899999999999999" customHeight="1" x14ac:dyDescent="0.25">
      <c r="A67" s="86">
        <v>3119</v>
      </c>
      <c r="B67" s="87">
        <v>5336</v>
      </c>
      <c r="C67" s="88" t="s">
        <v>80</v>
      </c>
      <c r="D67" s="341" t="s">
        <v>94</v>
      </c>
      <c r="E67" s="342"/>
      <c r="F67" s="342"/>
      <c r="G67" s="89">
        <v>26176.5</v>
      </c>
      <c r="H67" s="264">
        <v>0</v>
      </c>
      <c r="I67" s="265">
        <v>0</v>
      </c>
      <c r="J67" s="266">
        <f t="shared" si="6"/>
        <v>26176.5</v>
      </c>
    </row>
    <row r="68" spans="1:10" ht="19.899999999999999" customHeight="1" x14ac:dyDescent="0.25">
      <c r="A68" s="86">
        <v>3119</v>
      </c>
      <c r="B68" s="87">
        <v>5336</v>
      </c>
      <c r="C68" s="88" t="s">
        <v>80</v>
      </c>
      <c r="D68" s="341" t="s">
        <v>95</v>
      </c>
      <c r="E68" s="342"/>
      <c r="F68" s="342"/>
      <c r="G68" s="89">
        <v>6270.1</v>
      </c>
      <c r="H68" s="267">
        <v>0</v>
      </c>
      <c r="I68" s="265">
        <v>0</v>
      </c>
      <c r="J68" s="266">
        <f t="shared" si="6"/>
        <v>6270.1</v>
      </c>
    </row>
    <row r="69" spans="1:10" ht="19.899999999999999" customHeight="1" x14ac:dyDescent="0.25">
      <c r="A69" s="86">
        <v>3119</v>
      </c>
      <c r="B69" s="87">
        <v>5336</v>
      </c>
      <c r="C69" s="88" t="s">
        <v>80</v>
      </c>
      <c r="D69" s="341" t="s">
        <v>96</v>
      </c>
      <c r="E69" s="342"/>
      <c r="F69" s="342"/>
      <c r="G69" s="89">
        <v>30254.400000000001</v>
      </c>
      <c r="H69" s="264">
        <v>0</v>
      </c>
      <c r="I69" s="265">
        <v>0</v>
      </c>
      <c r="J69" s="266">
        <f t="shared" si="6"/>
        <v>30254.400000000001</v>
      </c>
    </row>
    <row r="70" spans="1:10" s="2" customFormat="1" ht="16.899999999999999" customHeight="1" x14ac:dyDescent="0.25">
      <c r="A70" s="86">
        <v>3314</v>
      </c>
      <c r="B70" s="87">
        <v>5229</v>
      </c>
      <c r="C70" s="88" t="s">
        <v>8</v>
      </c>
      <c r="D70" s="341" t="s">
        <v>89</v>
      </c>
      <c r="E70" s="342"/>
      <c r="F70" s="342"/>
      <c r="G70" s="89">
        <v>550</v>
      </c>
      <c r="H70" s="267">
        <v>0</v>
      </c>
      <c r="I70" s="265">
        <v>0</v>
      </c>
      <c r="J70" s="266">
        <f t="shared" si="6"/>
        <v>550</v>
      </c>
    </row>
    <row r="71" spans="1:10" s="2" customFormat="1" ht="16.899999999999999" customHeight="1" x14ac:dyDescent="0.25">
      <c r="A71" s="86">
        <v>3419</v>
      </c>
      <c r="B71" s="87">
        <v>5222</v>
      </c>
      <c r="C71" s="88" t="s">
        <v>9</v>
      </c>
      <c r="D71" s="341" t="s">
        <v>86</v>
      </c>
      <c r="E71" s="342"/>
      <c r="F71" s="342"/>
      <c r="G71" s="89">
        <v>450000</v>
      </c>
      <c r="H71" s="264">
        <v>0</v>
      </c>
      <c r="I71" s="265">
        <v>0</v>
      </c>
      <c r="J71" s="266">
        <f t="shared" si="6"/>
        <v>450000</v>
      </c>
    </row>
    <row r="72" spans="1:10" s="2" customFormat="1" ht="16.899999999999999" customHeight="1" x14ac:dyDescent="0.25">
      <c r="A72" s="86">
        <v>3421</v>
      </c>
      <c r="B72" s="87">
        <v>5222</v>
      </c>
      <c r="C72" s="88" t="s">
        <v>9</v>
      </c>
      <c r="D72" s="341" t="s">
        <v>83</v>
      </c>
      <c r="E72" s="342"/>
      <c r="F72" s="349"/>
      <c r="G72" s="89">
        <v>30000</v>
      </c>
      <c r="H72" s="267">
        <v>0</v>
      </c>
      <c r="I72" s="265">
        <v>0</v>
      </c>
      <c r="J72" s="266">
        <f t="shared" si="6"/>
        <v>30000</v>
      </c>
    </row>
    <row r="73" spans="1:10" s="2" customFormat="1" ht="16.899999999999999" customHeight="1" x14ac:dyDescent="0.25">
      <c r="A73" s="86">
        <v>3900</v>
      </c>
      <c r="B73" s="87">
        <v>5222</v>
      </c>
      <c r="C73" s="88" t="s">
        <v>9</v>
      </c>
      <c r="D73" s="346" t="s">
        <v>81</v>
      </c>
      <c r="E73" s="347"/>
      <c r="F73" s="348"/>
      <c r="G73" s="89">
        <v>20000</v>
      </c>
      <c r="H73" s="264">
        <v>0</v>
      </c>
      <c r="I73" s="265">
        <v>0</v>
      </c>
      <c r="J73" s="266">
        <f t="shared" si="6"/>
        <v>20000</v>
      </c>
    </row>
    <row r="74" spans="1:10" s="2" customFormat="1" ht="16.899999999999999" customHeight="1" x14ac:dyDescent="0.25">
      <c r="A74" s="86">
        <v>3900</v>
      </c>
      <c r="B74" s="87">
        <v>5222</v>
      </c>
      <c r="C74" s="88" t="s">
        <v>9</v>
      </c>
      <c r="D74" s="346" t="s">
        <v>82</v>
      </c>
      <c r="E74" s="347"/>
      <c r="F74" s="348"/>
      <c r="G74" s="89">
        <v>30000</v>
      </c>
      <c r="H74" s="267">
        <v>0</v>
      </c>
      <c r="I74" s="265">
        <v>0</v>
      </c>
      <c r="J74" s="266">
        <f t="shared" si="6"/>
        <v>30000</v>
      </c>
    </row>
    <row r="75" spans="1:10" s="2" customFormat="1" ht="21" customHeight="1" x14ac:dyDescent="0.25">
      <c r="A75" s="86">
        <v>5512</v>
      </c>
      <c r="B75" s="87">
        <v>5222</v>
      </c>
      <c r="C75" s="88" t="s">
        <v>9</v>
      </c>
      <c r="D75" s="346" t="s">
        <v>85</v>
      </c>
      <c r="E75" s="347"/>
      <c r="F75" s="348"/>
      <c r="G75" s="89">
        <v>30000</v>
      </c>
      <c r="H75" s="267">
        <v>0</v>
      </c>
      <c r="I75" s="265">
        <v>0</v>
      </c>
      <c r="J75" s="266">
        <f t="shared" si="6"/>
        <v>30000</v>
      </c>
    </row>
    <row r="76" spans="1:10" s="2" customFormat="1" ht="21" customHeight="1" x14ac:dyDescent="0.25">
      <c r="A76" s="86">
        <v>5512</v>
      </c>
      <c r="B76" s="87">
        <v>5222</v>
      </c>
      <c r="C76" s="88" t="s">
        <v>9</v>
      </c>
      <c r="D76" s="341" t="s">
        <v>84</v>
      </c>
      <c r="E76" s="342"/>
      <c r="F76" s="349"/>
      <c r="G76" s="89">
        <v>30000</v>
      </c>
      <c r="H76" s="267">
        <v>0</v>
      </c>
      <c r="I76" s="265">
        <v>0</v>
      </c>
      <c r="J76" s="266">
        <f t="shared" si="6"/>
        <v>30000</v>
      </c>
    </row>
    <row r="77" spans="1:10" s="2" customFormat="1" ht="16.899999999999999" customHeight="1" x14ac:dyDescent="0.25">
      <c r="A77" s="86">
        <v>6171</v>
      </c>
      <c r="B77" s="87">
        <v>5221</v>
      </c>
      <c r="C77" s="88" t="s">
        <v>10</v>
      </c>
      <c r="D77" s="341" t="s">
        <v>87</v>
      </c>
      <c r="E77" s="342"/>
      <c r="F77" s="342"/>
      <c r="G77" s="89">
        <v>19881</v>
      </c>
      <c r="H77" s="267">
        <v>0</v>
      </c>
      <c r="I77" s="265">
        <v>0</v>
      </c>
      <c r="J77" s="266">
        <f t="shared" si="6"/>
        <v>19881</v>
      </c>
    </row>
    <row r="78" spans="1:10" s="2" customFormat="1" ht="16.899999999999999" customHeight="1" x14ac:dyDescent="0.25">
      <c r="A78" s="86">
        <v>6171</v>
      </c>
      <c r="B78" s="87">
        <v>5229</v>
      </c>
      <c r="C78" s="88" t="s">
        <v>8</v>
      </c>
      <c r="D78" s="341" t="s">
        <v>77</v>
      </c>
      <c r="E78" s="342"/>
      <c r="F78" s="342"/>
      <c r="G78" s="89">
        <v>10338</v>
      </c>
      <c r="H78" s="264">
        <v>0</v>
      </c>
      <c r="I78" s="265">
        <v>0</v>
      </c>
      <c r="J78" s="266">
        <f t="shared" si="6"/>
        <v>10338</v>
      </c>
    </row>
    <row r="79" spans="1:10" ht="16.899999999999999" customHeight="1" x14ac:dyDescent="0.25">
      <c r="A79" s="86">
        <v>6171</v>
      </c>
      <c r="B79" s="87">
        <v>5321</v>
      </c>
      <c r="C79" s="88" t="s">
        <v>11</v>
      </c>
      <c r="D79" s="341" t="s">
        <v>78</v>
      </c>
      <c r="E79" s="342"/>
      <c r="F79" s="342"/>
      <c r="G79" s="89">
        <v>60000</v>
      </c>
      <c r="H79" s="267">
        <v>0</v>
      </c>
      <c r="I79" s="265">
        <v>0</v>
      </c>
      <c r="J79" s="266">
        <f t="shared" si="6"/>
        <v>60000</v>
      </c>
    </row>
    <row r="80" spans="1:10" ht="16.899999999999999" customHeight="1" thickBot="1" x14ac:dyDescent="0.3">
      <c r="A80" s="94">
        <v>6171</v>
      </c>
      <c r="B80" s="95">
        <v>5329</v>
      </c>
      <c r="C80" s="96" t="s">
        <v>12</v>
      </c>
      <c r="D80" s="343" t="s">
        <v>88</v>
      </c>
      <c r="E80" s="344"/>
      <c r="F80" s="344"/>
      <c r="G80" s="274">
        <v>50000</v>
      </c>
      <c r="H80" s="275">
        <v>0</v>
      </c>
      <c r="I80" s="265">
        <v>0</v>
      </c>
      <c r="J80" s="276">
        <f t="shared" si="6"/>
        <v>50000</v>
      </c>
    </row>
    <row r="81" spans="1:10" s="1" customFormat="1" ht="16.899999999999999" customHeight="1" thickBot="1" x14ac:dyDescent="0.3">
      <c r="A81" s="102" t="s">
        <v>20</v>
      </c>
      <c r="B81" s="102"/>
      <c r="C81" s="102"/>
      <c r="D81" s="345"/>
      <c r="E81" s="345"/>
      <c r="F81" s="101"/>
      <c r="G81" s="268">
        <f>SUM(G62:G80)</f>
        <v>5303215.8</v>
      </c>
      <c r="H81" s="268">
        <f t="shared" ref="H81:J81" si="7">SUM(H62:H80)</f>
        <v>0</v>
      </c>
      <c r="I81" s="268">
        <f t="shared" si="7"/>
        <v>0</v>
      </c>
      <c r="J81" s="268">
        <f t="shared" si="7"/>
        <v>5303215.8</v>
      </c>
    </row>
    <row r="82" spans="1:10" x14ac:dyDescent="0.25">
      <c r="H82" s="56"/>
      <c r="I82" s="56"/>
      <c r="J82" s="56"/>
    </row>
    <row r="83" spans="1:10" x14ac:dyDescent="0.25">
      <c r="I83" s="269"/>
      <c r="J83" s="269"/>
    </row>
  </sheetData>
  <mergeCells count="42">
    <mergeCell ref="D72:F72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9:F79"/>
    <mergeCell ref="D80:F80"/>
    <mergeCell ref="D81:E81"/>
    <mergeCell ref="D73:F73"/>
    <mergeCell ref="D74:F74"/>
    <mergeCell ref="D75:F75"/>
    <mergeCell ref="D76:F76"/>
    <mergeCell ref="D77:F77"/>
    <mergeCell ref="D78:F78"/>
    <mergeCell ref="A3:D3"/>
    <mergeCell ref="A43:G43"/>
    <mergeCell ref="C45:D45"/>
    <mergeCell ref="A46:D46"/>
    <mergeCell ref="A4:D4"/>
    <mergeCell ref="C9:D9"/>
    <mergeCell ref="C10:D10"/>
    <mergeCell ref="C11:D11"/>
    <mergeCell ref="A12:D12"/>
    <mergeCell ref="A40:G40"/>
    <mergeCell ref="B31:C31"/>
    <mergeCell ref="B32:C32"/>
    <mergeCell ref="B34:C34"/>
    <mergeCell ref="A37:D37"/>
    <mergeCell ref="A38:D38"/>
    <mergeCell ref="A39:D39"/>
    <mergeCell ref="A48:E48"/>
    <mergeCell ref="F48:G48"/>
    <mergeCell ref="I48:J48"/>
    <mergeCell ref="A14:D14"/>
    <mergeCell ref="I14:J14"/>
  </mergeCells>
  <pageMargins left="0" right="0" top="0.98425196850393704" bottom="0.78740157480314965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CZ00303453&amp;C&amp;"-,Tučné"&amp;14&amp;A/2025&amp;RRok 2025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 o stavu rozpočtu 2025</vt:lpstr>
      <vt:lpstr>Rozpočtové opatření č. 1</vt:lpstr>
      <vt:lpstr>Příloha RO č. 1</vt:lpstr>
      <vt:lpstr>'Přehled o stavu rozpočtu 2025'!Názvy_tisku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Jánešová Radka</cp:lastModifiedBy>
  <cp:lastPrinted>2025-06-05T11:12:45Z</cp:lastPrinted>
  <dcterms:created xsi:type="dcterms:W3CDTF">2021-02-27T14:36:32Z</dcterms:created>
  <dcterms:modified xsi:type="dcterms:W3CDTF">2025-06-05T12:23:37Z</dcterms:modified>
</cp:coreProperties>
</file>