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3F64D2D7-58C9-4DAF-8ED1-FE526F6B64DB}" xr6:coauthVersionLast="47" xr6:coauthVersionMax="47" xr10:uidLastSave="{00000000-0000-0000-0000-000000000000}"/>
  <bookViews>
    <workbookView xWindow="1080" yWindow="1080" windowWidth="21990" windowHeight="11250" activeTab="2" xr2:uid="{00000000-000D-0000-FFFF-FFFF00000000}"/>
  </bookViews>
  <sheets>
    <sheet name="Přehled o stavu rozpočtu 2026" sheetId="31" r:id="rId1"/>
    <sheet name="PŘÍJMY 2026-NÁVRH " sheetId="44" r:id="rId2"/>
    <sheet name="VÝDAJE, FINANCOVÁNÍ 2026-NÁVRH " sheetId="45" r:id="rId3"/>
  </sheets>
  <definedNames>
    <definedName name="_xlnm.Print_Titles" localSheetId="0">'Přehled o stavu rozpočtu 2026'!$1:$2</definedName>
    <definedName name="_xlnm.Print_Titles" localSheetId="1">'PŘÍJMY 2026-NÁVRH '!$A:$C,'PŘÍJMY 2026-NÁVRH '!$1:$3</definedName>
  </definedNames>
  <calcPr calcId="181029"/>
</workbook>
</file>

<file path=xl/calcChain.xml><?xml version="1.0" encoding="utf-8"?>
<calcChain xmlns="http://schemas.openxmlformats.org/spreadsheetml/2006/main">
  <c r="E36" i="45" l="1"/>
  <c r="G25" i="45"/>
  <c r="E9" i="45" l="1"/>
  <c r="G9" i="45"/>
  <c r="F9" i="45"/>
  <c r="C23" i="31" l="1"/>
  <c r="F101" i="44" l="1"/>
  <c r="E101" i="44"/>
  <c r="D101" i="44"/>
  <c r="F99" i="44"/>
  <c r="E99" i="44"/>
  <c r="D99" i="44"/>
  <c r="F97" i="44"/>
  <c r="E97" i="44"/>
  <c r="D97" i="44"/>
  <c r="F94" i="44"/>
  <c r="E94" i="44"/>
  <c r="D94" i="44"/>
  <c r="F92" i="44"/>
  <c r="E92" i="44"/>
  <c r="D92" i="44"/>
  <c r="F90" i="44"/>
  <c r="E90" i="44"/>
  <c r="D90" i="44"/>
  <c r="F88" i="44"/>
  <c r="E88" i="44"/>
  <c r="D88" i="44"/>
  <c r="F85" i="44"/>
  <c r="E85" i="44"/>
  <c r="D85" i="44"/>
  <c r="F80" i="44"/>
  <c r="E80" i="44"/>
  <c r="D80" i="44"/>
  <c r="F78" i="44"/>
  <c r="E78" i="44"/>
  <c r="D78" i="44"/>
  <c r="F69" i="44"/>
  <c r="E69" i="44"/>
  <c r="D69" i="44"/>
  <c r="F67" i="44"/>
  <c r="E67" i="44"/>
  <c r="D67" i="44"/>
  <c r="F63" i="44"/>
  <c r="E63" i="44"/>
  <c r="D63" i="44"/>
  <c r="F58" i="44"/>
  <c r="E58" i="44"/>
  <c r="D58" i="44"/>
  <c r="F53" i="44"/>
  <c r="E53" i="44"/>
  <c r="D53" i="44"/>
  <c r="F49" i="44"/>
  <c r="E49" i="44"/>
  <c r="D49" i="44"/>
  <c r="F44" i="44"/>
  <c r="E44" i="44"/>
  <c r="D44" i="44"/>
  <c r="F41" i="44"/>
  <c r="E41" i="44"/>
  <c r="D41" i="44"/>
  <c r="F39" i="44"/>
  <c r="E39" i="44"/>
  <c r="D39" i="44"/>
  <c r="F37" i="44"/>
  <c r="E37" i="44"/>
  <c r="D37" i="44"/>
  <c r="F34" i="44"/>
  <c r="E34" i="44"/>
  <c r="D34" i="44"/>
  <c r="F31" i="44"/>
  <c r="E31" i="44"/>
  <c r="D31" i="44"/>
  <c r="F26" i="44"/>
  <c r="E26" i="44"/>
  <c r="D26" i="44"/>
  <c r="F102" i="44" l="1"/>
  <c r="E102" i="44"/>
  <c r="D102" i="44"/>
  <c r="C28" i="31" l="1"/>
  <c r="E16" i="31"/>
  <c r="E10" i="31"/>
  <c r="E6" i="31"/>
  <c r="C29" i="31" l="1"/>
  <c r="C22" i="31"/>
  <c r="C31" i="31" l="1"/>
  <c r="C34" i="31"/>
  <c r="C24" i="31"/>
  <c r="C35" i="31"/>
  <c r="C36" i="31" l="1"/>
</calcChain>
</file>

<file path=xl/sharedStrings.xml><?xml version="1.0" encoding="utf-8"?>
<sst xmlns="http://schemas.openxmlformats.org/spreadsheetml/2006/main" count="462" uniqueCount="295">
  <si>
    <t>I. ROZPOČTOVÉ PŘÍJMY</t>
  </si>
  <si>
    <t>Paragraf</t>
  </si>
  <si>
    <t>Položka</t>
  </si>
  <si>
    <t>Text</t>
  </si>
  <si>
    <t>0000</t>
  </si>
  <si>
    <t>Bez ODPA</t>
  </si>
  <si>
    <t>Podpora ostatních produkčních činností</t>
  </si>
  <si>
    <t>Cestovní ruch</t>
  </si>
  <si>
    <t>Pitná voda</t>
  </si>
  <si>
    <t>Činnosti knihovnické</t>
  </si>
  <si>
    <t>Ostatní nedaňové příjmy jinde nezařazené</t>
  </si>
  <si>
    <t>Ostatní záležitosti kultury</t>
  </si>
  <si>
    <t>Ostatní zdravotnická zaříz.a služby pro zdravot.</t>
  </si>
  <si>
    <t>Bytové hospodářství</t>
  </si>
  <si>
    <t>Nebytové hospodářství</t>
  </si>
  <si>
    <t>Pohřebnictví</t>
  </si>
  <si>
    <t>Výstavba a údržba místních inženýrských sítí</t>
  </si>
  <si>
    <t>Ostatní příjmy z vlastní činnosti</t>
  </si>
  <si>
    <t>Sběr a svoz nebezpečných odpadů</t>
  </si>
  <si>
    <t>Sběr a svoz komunálních odpadů</t>
  </si>
  <si>
    <t>Ostatní nakládání s odpady</t>
  </si>
  <si>
    <t>5512</t>
  </si>
  <si>
    <t>Požární ochrana - dobrovolná část</t>
  </si>
  <si>
    <t>Činnost místní správy</t>
  </si>
  <si>
    <t>Obecné příjmy a výdaje z finančních operací</t>
  </si>
  <si>
    <t>Převody z rozpočtových účtů</t>
  </si>
  <si>
    <t>Převody vlastním fondům v rozpočtech územní úrovně</t>
  </si>
  <si>
    <t>ROZPOČTOVÉ PŘÍJMY CELKEM</t>
  </si>
  <si>
    <t>II. ROZPOČTOVÉ VÝDAJE</t>
  </si>
  <si>
    <t>ROZPOČTOVÉ VÝDAJE CELKEM</t>
  </si>
  <si>
    <t>Lesní hospodářství</t>
  </si>
  <si>
    <t>Příjmy z prodeje pozemků.</t>
  </si>
  <si>
    <t>Příjmy z prodeje tašek na odpad a popelnic.</t>
  </si>
  <si>
    <t>Ostatní příjmy za odpady - prodej kovového odpadu.</t>
  </si>
  <si>
    <t>Všeobecná veřejná správa a služby</t>
  </si>
  <si>
    <t>FINANCOVÁNÍ</t>
  </si>
  <si>
    <t>5xxx</t>
  </si>
  <si>
    <t>TIC Štíty - za služby - kopírování, skenování a tisk.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</si>
  <si>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</si>
  <si>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</si>
  <si>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</si>
  <si>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</si>
  <si>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</si>
  <si>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</si>
  <si>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</si>
  <si>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</si>
  <si>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</si>
  <si>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</si>
  <si>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</si>
  <si>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</si>
  <si>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</si>
  <si>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</si>
  <si>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</si>
  <si>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</si>
  <si>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</si>
  <si>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</si>
  <si>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</si>
  <si>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</si>
  <si>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</si>
  <si>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</si>
  <si>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Příjem z daně z příjmů FO placené plátci</t>
  </si>
  <si>
    <t>Příjem z daně z příjmů FO placené poplatníky</t>
  </si>
  <si>
    <t>Př.z DPFO vybírané srážkou podle zvlášt.sazby daně</t>
  </si>
  <si>
    <t>Příjem z daně z příjmů právnických osob</t>
  </si>
  <si>
    <t>Příjem z daně z přidané hodnoty</t>
  </si>
  <si>
    <t>Příjem z daně z nemovitých věcí</t>
  </si>
  <si>
    <t>Příjem z daně z hazardních her s výjimkou dílčí daně z technických her (předčíslí 9814) - převod daně dle §7 odst. 4 písm. b) z. č. 187/2016 Sb - 30% (SFÚ).</t>
  </si>
  <si>
    <t>Příjem z poplatku ze psů</t>
  </si>
  <si>
    <t>Příjem z poplatku z pobytu</t>
  </si>
  <si>
    <t>Příjem ze zrušených místních poplatků</t>
  </si>
  <si>
    <t>Příjem ze správních poplatků</t>
  </si>
  <si>
    <t>Příjmy spojené s činností v lesích, například příjmy spojené s těžbou dřeva → za vytěžené dříví, prodej dřeva, palivového dříví, případně i poplatek za sběr semen.</t>
  </si>
  <si>
    <t>Příjem z pronájmu nebo pachtu pozemků</t>
  </si>
  <si>
    <t>Příjem z pronájmu nebo pachtu ost. nemov.věcí a JČ</t>
  </si>
  <si>
    <t>Příjem z pronájmu nebo pachtu movitých věcí</t>
  </si>
  <si>
    <t>Přijaté peněžité neinvestiční dary</t>
  </si>
  <si>
    <t>Příjem z pojistných plnění</t>
  </si>
  <si>
    <t>Příjem z pronájmu nebo pachtu pozemků.</t>
  </si>
  <si>
    <t>Příjmy související s poskytování služeb - např. poplatky za kopírování, za fax, za hlášení místního rozhlasu. Poplatek za veřejné WC. Režijní poplatky - při prodeji pozemků za vystavení smlouvy. Štítecký list - inzerce.</t>
  </si>
  <si>
    <t>Příjem z úroků</t>
  </si>
  <si>
    <t xml:space="preserve">Odvětvové třídění RS </t>
  </si>
  <si>
    <t>103x</t>
  </si>
  <si>
    <t>3xxx</t>
  </si>
  <si>
    <t>Služby pro obyvatelstvo</t>
  </si>
  <si>
    <t>2xxx</t>
  </si>
  <si>
    <t>Průmyslová a ostatní odvětví hospodářství</t>
  </si>
  <si>
    <t>pol. 8123</t>
  </si>
  <si>
    <t>Př.z poplatku za obecní systém odpad.hosp.a příj.z</t>
  </si>
  <si>
    <t>Př.z úhrad za dobývání nerostů a popl.za geolog.pr</t>
  </si>
  <si>
    <t>Př.z poskytov. služeb, výrobků,prací,výkonů a práv</t>
  </si>
  <si>
    <t>Př.z prodeje zboží (již nakoupen. za účelem prod.)</t>
  </si>
  <si>
    <t>Přijaté neinvestiční příspěvky a náhrady</t>
  </si>
  <si>
    <t>Příjem z prodeje pozemků</t>
  </si>
  <si>
    <t>Komunální služby a územní rozvoj jinde nezařazené</t>
  </si>
  <si>
    <t>Příjem sankčních plateb přijatých od jiných osob</t>
  </si>
  <si>
    <t>Využívání a zneškodňování komunálních odpadů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</si>
  <si>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</si>
  <si>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</si>
  <si>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</si>
  <si>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</si>
  <si>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t>KD - příjmy ze sankčních plateb - náhrady (sankce) za rozbité nádobí apod.</t>
  </si>
  <si>
    <t>Přijaté nekapitálové příspěvky a náhrady - ASEKOL, Elektrowin a.s. (zpětný odběr elektrozařízení).</t>
  </si>
  <si>
    <t>Příjmy za nebezpečné odpady - za uložení nebezpečného odpadu.</t>
  </si>
  <si>
    <t>Péče o vzhled obcí a veřejnou zeleň</t>
  </si>
  <si>
    <t>6310</t>
  </si>
  <si>
    <t>Úvěr "BJ A" - dle splátkového kalendáře (org. 95125).</t>
  </si>
  <si>
    <t>Úvěr "Investiční akce 22,23" - dle splátkového kalendáře (org. 95131).</t>
  </si>
  <si>
    <r>
      <t xml:space="preserve">• </t>
    </r>
    <r>
      <rPr>
        <sz val="7"/>
        <rFont val="Times New Roman"/>
        <family val="1"/>
      </rPr>
      <t xml:space="preserve">  pol.</t>
    </r>
  </si>
  <si>
    <t>8124 Splátky úvěrů</t>
  </si>
  <si>
    <t>Zpracovala: Pavlína Minářová</t>
  </si>
  <si>
    <t>1111</t>
  </si>
  <si>
    <t>1112</t>
  </si>
  <si>
    <t>1113</t>
  </si>
  <si>
    <t>1121</t>
  </si>
  <si>
    <t>1122</t>
  </si>
  <si>
    <t>1211</t>
  </si>
  <si>
    <t>1334</t>
  </si>
  <si>
    <t>1341</t>
  </si>
  <si>
    <t>1342</t>
  </si>
  <si>
    <t>1345</t>
  </si>
  <si>
    <t>1349</t>
  </si>
  <si>
    <t>1356</t>
  </si>
  <si>
    <t>1361</t>
  </si>
  <si>
    <t>1381</t>
  </si>
  <si>
    <t>1382</t>
  </si>
  <si>
    <t>1386</t>
  </si>
  <si>
    <t>1387</t>
  </si>
  <si>
    <t>1511</t>
  </si>
  <si>
    <t>4111</t>
  </si>
  <si>
    <t>4112</t>
  </si>
  <si>
    <t>4116</t>
  </si>
  <si>
    <t>4122</t>
  </si>
  <si>
    <t>Neinvestiční přijaté transfery od krajů</t>
  </si>
  <si>
    <t>1032</t>
  </si>
  <si>
    <t>2111</t>
  </si>
  <si>
    <t>2112</t>
  </si>
  <si>
    <t>2119</t>
  </si>
  <si>
    <t>2131</t>
  </si>
  <si>
    <t>2143</t>
  </si>
  <si>
    <t>2310</t>
  </si>
  <si>
    <t>2212</t>
  </si>
  <si>
    <t>2321</t>
  </si>
  <si>
    <t>3314</t>
  </si>
  <si>
    <t>3319</t>
  </si>
  <si>
    <t>2132</t>
  </si>
  <si>
    <t>2133</t>
  </si>
  <si>
    <t>3539</t>
  </si>
  <si>
    <t>3612</t>
  </si>
  <si>
    <t>2324</t>
  </si>
  <si>
    <t>3613</t>
  </si>
  <si>
    <t>3632</t>
  </si>
  <si>
    <t>2329</t>
  </si>
  <si>
    <t>3633</t>
  </si>
  <si>
    <t>3639</t>
  </si>
  <si>
    <t>3111</t>
  </si>
  <si>
    <t>3112</t>
  </si>
  <si>
    <t>Příjem z prodeje ost. nemovit. věcí a jejich částí</t>
  </si>
  <si>
    <t>3721</t>
  </si>
  <si>
    <t>3722</t>
  </si>
  <si>
    <t>2322</t>
  </si>
  <si>
    <t>3725</t>
  </si>
  <si>
    <t>3729</t>
  </si>
  <si>
    <t>3745</t>
  </si>
  <si>
    <t>6171</t>
  </si>
  <si>
    <t>2141</t>
  </si>
  <si>
    <t>6330</t>
  </si>
  <si>
    <t>4134</t>
  </si>
  <si>
    <t>1014</t>
  </si>
  <si>
    <t>III. FINANCOVÁNÍ - třída 8</t>
  </si>
  <si>
    <t>Krátkodobé financování z tuzemska</t>
  </si>
  <si>
    <t>Dlouhodobé financování z tuzemska</t>
  </si>
  <si>
    <t>Dlouhodobé přijaté půjčené prostředky         (+)</t>
  </si>
  <si>
    <t>Opravné položky k peněžním operacím</t>
  </si>
  <si>
    <t>Operace z peněžních účtů rozpočtové jednotky nemající charakter příjmů a výdajů vládního sektoru (+/-)</t>
  </si>
  <si>
    <t>FINANCOVÁNÍ (součet za třídu 8)</t>
  </si>
  <si>
    <t>Uhrazené splátky dlouhodobých přij.půj.prostředků (-)</t>
  </si>
  <si>
    <t>Úpravený rozpočet 2025</t>
  </si>
  <si>
    <t>Stav k 31.12.2025 (skutečnost)</t>
  </si>
  <si>
    <t>ROZPOČET na ROK 2026</t>
  </si>
  <si>
    <t>Rozpočet  schválený 2026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</si>
  <si>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</si>
  <si>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</si>
  <si>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(8123 - přijatý úvěr) - ZMě Štíty dne 25.03.2026: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</si>
  <si>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25.03.2026: </t>
    </r>
  </si>
  <si>
    <t>Sdílené daně dle predikce MF (předčíslí 2612, 4634).</t>
  </si>
  <si>
    <t>Sdílené daně dle predikce MF (předčíslí 1652).</t>
  </si>
  <si>
    <t>Sdílené daně dle predikce MF (předčíslí 1660).</t>
  </si>
  <si>
    <t>Sdílené daně dle predikce MF (předčíslí 641).</t>
  </si>
  <si>
    <t>Daň z příjmů Města Štíty za rok 2025 se bude rozpočtovat až na základě známé skutečnosti.</t>
  </si>
  <si>
    <t>Sdílené daně dle predikce MF (předčíslí 1679).</t>
  </si>
  <si>
    <t>Příjem z daně z nemovitých věcí dle predikce MF (předčíslí 633).</t>
  </si>
  <si>
    <t>Místní poplatek za psy.</t>
  </si>
  <si>
    <t xml:space="preserve">Dobíhající příjmy z poplatků za komunální odpad. </t>
  </si>
  <si>
    <t>OBVODNÍ BÁŇSKÝ ÚŘAD - úhrada z dobývacího prostoru za rok 2026.</t>
  </si>
  <si>
    <t>Správní poplatky - poplatky stanovené zákonem o správních poplatcích za správní úkony a správní řízení, jehož výsledkem jsou vydaná povolení, rozhodnutí apod. - např.  některé výkony matriky - např. ověřování podpisů, evidence obyvatel - změna TP, projekt Czech POINT - výpisy z rejstříku trestů, katastru nemovitostí, obchodního a živnostenského rejstříku.</t>
  </si>
  <si>
    <t xml:space="preserve">Převod prostřednictvím celního úřadu (předčíslí 676). Část ve výši 30% je příjmem rozpočtu obce, na jejímž území se odňatá půda nachází. </t>
  </si>
  <si>
    <t>Příjem ze zruš.odvodu z loterií a podob. her kromě od. (předčíslí 3690) - dobíhající příjmy z účtu s předč. 3690.</t>
  </si>
  <si>
    <t>Daň z hazardních her (sdílená část) dle predikce MF - ostatní hry (předčíslí 6867) - převod daně dle § 7 odst. 5 písm. b) z. č. 187/2016 Sb. - 65% (SFÚ).</t>
  </si>
  <si>
    <t>Daň z hazardních her (sdílená část) dle predikce MF - technické hry (předčíslí 6875) - převod daně dle § 7 odst. 1b), 2b) z. č. 187/2016 Sb. - 22,5% (SFÚ).</t>
  </si>
  <si>
    <t>Dotace od KrÚ Olomouc - přijaté dotace budou rozpočtovány rozpočtovým opatřením v průběhu roku 2026, poté co bude známa jejich výše, na základě rozpočtového opatření KrÚ Olomouc.</t>
  </si>
  <si>
    <t>Jedná se o transfery s ÚZ s předčíslím 98. Dotace ze státního rozpočtu lze rozpočtovat až na základě uzavřené smlouvy nebo rozhodnutí. Rok 2026 např. VOLBY od zastupitelstva obce.</t>
  </si>
  <si>
    <t>Daně, poplatky a přijaté transfery - dotace a příspěvky</t>
  </si>
  <si>
    <t>LES - příjmy z prodeje nakoupeného dřeva.</t>
  </si>
  <si>
    <r>
      <t xml:space="preserve">Rok 2026 nerozpočtováno. Poznámka: v roce 2025 </t>
    </r>
    <r>
      <rPr>
        <i/>
        <sz val="9"/>
        <color theme="1"/>
        <rFont val="Symbol"/>
        <family val="1"/>
        <charset val="2"/>
      </rPr>
      <t>®</t>
    </r>
    <r>
      <rPr>
        <i/>
        <sz val="9"/>
        <color theme="1"/>
        <rFont val="Times New Roman"/>
        <family val="1"/>
        <charset val="238"/>
      </rPr>
      <t xml:space="preserve"> AKTIVACE - dřevo na sklad.Vazba na DAROVACÍ SMLOUVU Město Štíty / TJ Sokol Štíty, spolek (obdarovaný).</t>
    </r>
  </si>
  <si>
    <t xml:space="preserve">TIC Štíty - prodej zboží - např. prodej kartografického zboží, prodej pohlednic, prodej knih, prodej suvenýrů a reklamních předmětů, prodej poštovních známek. Poznámka - pozor: prodej vstupenek na akce pořádané Městem Štíty jsou zařazeny na § 3319. </t>
  </si>
  <si>
    <t>Příjem z odvodů za odnětí půdy ze zemedělského půdního fondu podle zákona …</t>
  </si>
  <si>
    <t>Příjem z DPPO v případech, kdy poplatníkem je obec, s výjímkou daně vybírané srážkou …..</t>
  </si>
  <si>
    <t>Příjem ze zrušeného odvodu z loterií a podobných her kromě odvodu z výherních hracích přístrojů</t>
  </si>
  <si>
    <t>Příjem z daně z hazardních her s výjimkou dílčí daně z technických her</t>
  </si>
  <si>
    <t>Příjem z daně z hazardních her s výjimkou technických her NPI (neprovozovaných prostřednictvím internetu)</t>
  </si>
  <si>
    <t>Příjem z daně z technických her neprovozovaných prostřednictvím internetu</t>
  </si>
  <si>
    <r>
      <t xml:space="preserve">Rok 2026 nerozpočtováno. Poznámka: v roce 2025 </t>
    </r>
    <r>
      <rPr>
        <i/>
        <sz val="9"/>
        <color theme="1"/>
        <rFont val="Symbol"/>
        <family val="1"/>
        <charset val="2"/>
      </rPr>
      <t>®</t>
    </r>
    <r>
      <rPr>
        <i/>
        <sz val="9"/>
        <color theme="1"/>
        <rFont val="Times New Roman"/>
        <family val="1"/>
        <charset val="238"/>
      </rPr>
      <t xml:space="preserve"> vymožené plnění za vodné - náhrady nad rámec pohledávky (úrok z prodlení, ...).</t>
    </r>
  </si>
  <si>
    <t>Odvádění a čištění odpadních vod a nakládání s kaly</t>
  </si>
  <si>
    <t>Příjmy z prodeje zboží (již nakoupen. za účelem prodeje)</t>
  </si>
  <si>
    <t>MěK Štíty - knihovní poplatky roku 2026.</t>
  </si>
  <si>
    <t>MěK Štíty - náhrady (sankce) za poškození nebo ztrátu knih.</t>
  </si>
  <si>
    <t>Pronajaté BYTY - příjmy za nájem (předběžný odhad, jelikož předpis BH 2026 se bude během roku měnit).</t>
  </si>
  <si>
    <t>Rok 2026 nerozpočtováno. Poznámka: v roce 2025 - BH - Náhrada za poškození podlahové krytiny v bytě.</t>
  </si>
  <si>
    <t>Přijaté nekapitálové příspěvky a náhrady - příjmy z "Vyúčtování služeb za rok 2026 - BYTOVÉ DRUŽSTVO - vratky přeplatků" - odhad (43.000,- Kč).</t>
  </si>
  <si>
    <t xml:space="preserve">ZDRAVOTNÍ STŘEDISKO - příjmy za pronájem vybavení doktorům (předpis roku 2026 = 9.012,- Kč). </t>
  </si>
  <si>
    <t>Pronájem honiteb - honební poplatek (Lesy ČR = rok 2026 vč. inflace = 14.546,98 Kč, DUZP 30.11.). Poznámka: Honební společenstvo Štíty = rok 2026 = 4.083,- Kč (=výše nájemného do roku 2033 - DUZP 30.06.). Honební spol. Jedlí uhradilo nájem honitby v roce 2023 na období 2023 až 2026. Rok 2026 celkem 18.629,98Kč.</t>
  </si>
  <si>
    <t>Neinvestiční přijaté transfery ze SR v rámci souhrnného dotačního vztahu</t>
  </si>
  <si>
    <t>Neinvestiční přijaté transfery z všeobecné pokladní správy SR</t>
  </si>
  <si>
    <t>Ostatní neinvestiční přijaté transfery ze st. rozpočtu</t>
  </si>
  <si>
    <t>ZDRAVOTNÍ STŘEDISKO - příjmy za služby související s nájmem  (odhad).</t>
  </si>
  <si>
    <t>Pronajaté BYTY - příjmy za služby související s nájmem (odhad).</t>
  </si>
  <si>
    <t>Pronajaté nebytové prostory - příjmy za služby související s nájmem (odhad).</t>
  </si>
  <si>
    <t>Pronajaté nebytové prostory - příjmy za pronájem vybavení - kadeřnictví (předpis roku 2026 = fakturace = 3.640,- Kč).</t>
  </si>
  <si>
    <t>Rok 2026 nerozpočtováno. Poznámka: v roce 2025 - NBH - Náhrada za poškozené dveře - Štíty č.p. 336.</t>
  </si>
  <si>
    <t xml:space="preserve">Rok 2026 nerozpočtováno. Poznámka: v roce 2025 - úhrada pohledávek - sociální pohřeb - dědictví. </t>
  </si>
  <si>
    <t>GasNet, s.r.o. - Nájem plynárenského zařízení za rok 2025 dle smlouvy č. 9414002461/182321. Poznámka: DUZP 31.12.2025, tzn. výnos roku 2025, ale příjem až roku 2026.</t>
  </si>
  <si>
    <t>*= (TECHNICKÉ SLUŽBY MĚSTA Štíty a MAJETEK OBCE)</t>
  </si>
  <si>
    <t>*= (HŘBITOVY)</t>
  </si>
  <si>
    <t>*= (NEBYTOVÉ PROSTORY MĚSTA Štíty)</t>
  </si>
  <si>
    <t>*= (BYTY MĚSTA Štíty)</t>
  </si>
  <si>
    <t>*= (ZDRAVOTNÍ STŘEDISKO)</t>
  </si>
  <si>
    <t>*= (KULTURNÍ DOMY A KULTURNÍ AKCE)</t>
  </si>
  <si>
    <t>*= (KANALIZACE a ČOV)</t>
  </si>
  <si>
    <t>*= (VODNÍ HOSPODÁŘSTVÍ)</t>
  </si>
  <si>
    <t>*= (TURISTICKÉ A INFORMAČNÍ CENTRUM Štíty)</t>
  </si>
  <si>
    <t>Technické služby obce - MH (místní hospodářství) - služby pro odběratele.</t>
  </si>
  <si>
    <t>AKTIVACE - práce provedené pracovníky MH pro Město Štíty + náhrady za zřízení věcných břemen.</t>
  </si>
  <si>
    <t>Příjmy z pronájmu nebo pachtu ostatních nemovitých věcí a jejich částí - jiných než zařazených na § 3319, § 3539, § 3612,  § 3613 - např. Řáholec, chata Pastviny.</t>
  </si>
  <si>
    <t>Příjmy z pronájmu movitých věcí MH - např. zapůjčení laviček, stolů, lešení, apod.</t>
  </si>
  <si>
    <t>Rok 2026 nerozpočtováno. Poznámka: v roce 2025 - úhrady dle kupní smlouvy - prodej pozemků vč. budovy č.p. 27 Březná.</t>
  </si>
  <si>
    <t>*= (NEBEZPEČNÝ ODPAD)</t>
  </si>
  <si>
    <t>Příjmy za odpady - podnikatelský (živnostenský) odpad 2026, uložení odpadu, tříděný odpad (kromě EKO-KOMU).</t>
  </si>
  <si>
    <t>Úhrada nákladů na úklid a nakládání s odpady tabákových výrobků - NEVAJGLUJ a.s. (cca 15.000,- Kč) + úhrada exekučních nákladů (poplatky - komunál cca 2.000,- Kč). Celkem 17.000,- Kč.</t>
  </si>
  <si>
    <t>*= (KOMUNÁLNÍ ODPAD - sběr a svoz)</t>
  </si>
  <si>
    <t>Příjmy související s tříděním odpadů - platby od EKO-KOMU.</t>
  </si>
  <si>
    <t>*= (KOMUNÁLNÍ ODPAD - využívání a zneškodňování)</t>
  </si>
  <si>
    <t>*= (OSTATNÍ ODPADY)</t>
  </si>
  <si>
    <t>Rok 2026 nerozpočtováno. Poznámka: v roce 2025 - výplata škodní události z pojištění odpovědnosti z provozu vozidla - pojistná událost - kontejner na sklo.</t>
  </si>
  <si>
    <t>Rok 2026 nerozpočtováno. Poznámka: v roce 2025 - prodej dřeva - veřejná zeleň .</t>
  </si>
  <si>
    <t>*= (VEŘEJNÁ ZELEŇ)</t>
  </si>
  <si>
    <t>Vyžádaná náhrada nákladů za zásah JSDH Štíty u dopravní nehody.</t>
  </si>
  <si>
    <t>*= (JSDH Štíty)</t>
  </si>
  <si>
    <t>*= (MĚSTSKÝ ÚŘAD Štíty a SPRÁVNÍ ČINNOST OBCE)</t>
  </si>
  <si>
    <t>Rok 2026 nerozpočtováno. Poznámka: v roce 2025 - vrácené obaly z 2024.</t>
  </si>
  <si>
    <t>*= (MÍSTNÍ INŽENÝRSKÉ SÍTĚ)</t>
  </si>
  <si>
    <t>*= (KNIHOVNA - MěK Štíty)</t>
  </si>
  <si>
    <t>*= (LESNÍ HOSPODÁŘSTVÍ - LES)</t>
  </si>
  <si>
    <t>*= (FINANČNÍ OPERACE)</t>
  </si>
  <si>
    <t>*= (PŘEVODY Z ROZPOČTOVÝCH ÚČTŮ)</t>
  </si>
  <si>
    <t xml:space="preserve">KD - příjmy za služby související s pronájmem - např. vodné, stočné, el.energie, topení, půjčovné - zapůjčení ubrusů, nádobí apod. + příjmy z různých kulturních akcí, slavností - např. příjmy ze vstupného apod. </t>
  </si>
  <si>
    <t>*= (ZŠ Štíty)</t>
  </si>
  <si>
    <t>ZŠ Štíty - příjmy z vyúčtování dodávky elektrické energie (EAN 859182400501515442) Školní 98.</t>
  </si>
  <si>
    <t>Zapojení vlastních finačních prostředků MĚSTA Štíty.</t>
  </si>
  <si>
    <t>8123 Přijetí ÚVĚRU lze rozpočtovat jen na základě smlouvy o úvěru. Nestačí příslib.</t>
  </si>
  <si>
    <t>Technická položka - nerozpočtuje se.</t>
  </si>
  <si>
    <t>Místní poplatek za pobyt.Vybírá ubytovatel a odvádí městu 20,- Kč/os/noc.</t>
  </si>
  <si>
    <t xml:space="preserve">Místní poplatek za odpady ve výši 680,- Kč/osoba. </t>
  </si>
  <si>
    <r>
      <t xml:space="preserve">Neinvestiční přijaté transfery ze státního rozpočtu v rámci souhrnného dotačního vztahu  - příspěvek na výkon státní správy v rámci rozpočtového provizoria </t>
    </r>
    <r>
      <rPr>
        <sz val="9"/>
        <color theme="1"/>
        <rFont val="Symbol"/>
        <family val="1"/>
        <charset val="2"/>
      </rPr>
      <t>®</t>
    </r>
    <r>
      <rPr>
        <sz val="9"/>
        <color theme="1"/>
        <rFont val="Times New Roman"/>
        <family val="1"/>
        <charset val="238"/>
      </rPr>
      <t xml:space="preserve"> celkem 175.800,- Kč. Identifikátor partneru - IČO MF (00006947). </t>
    </r>
  </si>
  <si>
    <r>
      <rPr>
        <b/>
        <sz val="9"/>
        <rFont val="Times New Roman"/>
        <family val="1"/>
        <charset val="238"/>
      </rPr>
      <t xml:space="preserve">ÚZ 29014 </t>
    </r>
    <r>
      <rPr>
        <sz val="9"/>
        <rFont val="Times New Roman"/>
        <family val="1"/>
        <charset val="238"/>
      </rPr>
      <t>Neinvestiční příspěvek Ministerstva zemědělství na hospodaření v lesích.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- obnova, zajištění a výchova lesních porostů do 40 let věku. Vazba na rozhodnutí č. KUOK 134400/2025 (195.590,- Kč), KUOK 134705/2025 (137.400,- Kč), KUOK 135790/2025 (470.080,- Kč). Celkem 607.480,- Kč. Identifikátor partnera - IČO MZ (00020478).</t>
    </r>
  </si>
  <si>
    <t>MĚSTO Štíty v roce 2026 předpokládá přijetí úvěru od banky ve výši 25.000.000,- Kč za účelem financování vybraných investičních akcí, přičemž před uzavřením úvěrové smlouvy proběhne průzkum nabídek jednotlivých bank.</t>
  </si>
  <si>
    <t>Náhrada za umístění televizního převaděče za rok 2026 ve výši 500,- Kč (České Radiokomunikace a.s.) + úhrada za umístění zařízení za rok 2026 vč. inflace 2,5% ve výši 30.864,68 Kč (Vodafone Czech Republic, a.s.).</t>
  </si>
  <si>
    <t xml:space="preserve">KD - příjmy z pronájmu. </t>
  </si>
  <si>
    <t>Příjmy za odvádění odpadních vod - STOČNÉ. Cena 26,- Kč/m³ vč. DPH.</t>
  </si>
  <si>
    <t>Tvorba sociálního fondu - převod prostředků ze základního běžného účtu 231 na účet 236 = SF, ve výdajích je stejná částka rozpočtována na 6330-5342 (200.000,- Kč) + MĚSTO Štíty - převod prostředků z účtu ČNB příp. z účtu ČSOB na ZBÚ u České spořitelny, a.s., ve výdajích bude stejná částka rozpočtována na 6330-5345 (zatím 7.000.000,- Kč).</t>
  </si>
  <si>
    <r>
      <t>Příjmy z pronájmu hrobových míst - hřbitovy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>- předpis roku 2026 (odhad).</t>
    </r>
  </si>
  <si>
    <t>ZDRAVOTNÍ STŘEDISKO - příjmy za pronájem nebytových prostor (předpis roku 2026 = 76.636,- Kč).</t>
  </si>
  <si>
    <t>Pronajaté nebytové prostory - příjmy za pronájem nebytových prostor (předpis roku 2026 vč. fakturace = 466.833,60 Kč).</t>
  </si>
  <si>
    <t>Přijaté úroky ze základních běžných a spořících účtů Města Štíty (účet 231 = 199.970,- Kč) + příjem z úroků - sociální fond (účet 236 = 30,- Kč).</t>
  </si>
  <si>
    <r>
      <t xml:space="preserve">Příjmy souv.se zásobováním pitnou vodou - VODNÉ. </t>
    </r>
    <r>
      <rPr>
        <sz val="7"/>
        <color theme="1"/>
        <rFont val="Times New Roman"/>
        <family val="1"/>
        <charset val="238"/>
      </rPr>
      <t>Cena 24,- Kč/m³ vč. DPH.</t>
    </r>
  </si>
  <si>
    <t>Rok 2026 - nerozpočtováno. Poznámka: v roce 2025 - finanční dary na akci "Den pro rodinu" a fi.dar na akci "Vánoce s Karlem Hegnerem".</t>
  </si>
  <si>
    <t>Ozdravování hosp.zvířat, pol. a spec. plodin a zvláštní veterinární péče</t>
  </si>
  <si>
    <t>PŘÍJMY 2026 celkem (+)</t>
  </si>
  <si>
    <t>VÝDAJE 2026 celkem (-)</t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</si>
  <si>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třídění.</t>
    </r>
  </si>
  <si>
    <t>Poznámka: podrobný rozpis a komentář k výdajům bude dostupný na www.stity.cz (Městský úřad - Ekonomika obce - Rozpočty).</t>
  </si>
  <si>
    <r>
      <t xml:space="preserve">Změna stavu krátkodobých prostředků na bankovních účtech </t>
    </r>
    <r>
      <rPr>
        <sz val="7"/>
        <rFont val="Times New Roman"/>
        <family val="1"/>
        <charset val="238"/>
      </rPr>
      <t>(+/-)</t>
    </r>
  </si>
  <si>
    <t>ÚVĚRY</t>
  </si>
  <si>
    <t xml:space="preserve">CELKEM </t>
  </si>
  <si>
    <t>Úvěr "BJ B" - dle splátkového kalendáře (org. 95126).</t>
  </si>
  <si>
    <t>Komentář - obsahová náplň PŘÍJMŮ rozpočtu na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</si>
</sst>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6"/>
      <name val="Times New Roman"/>
      <family val="1"/>
      <charset val="238"/>
    </font>
    <font>
      <b/>
      <i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.5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Symbol"/>
      <family val="1"/>
      <charset val="2"/>
    </font>
    <font>
      <i/>
      <sz val="9"/>
      <color theme="1"/>
      <name val="Symbol"/>
      <family val="1"/>
      <charset val="2"/>
    </font>
    <font>
      <i/>
      <sz val="9"/>
      <color indexed="8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i/>
      <sz val="8"/>
      <name val="Times New Roman"/>
      <family val="1"/>
      <charset val="238"/>
    </font>
    <font>
      <b/>
      <u/>
      <sz val="14"/>
      <color rgb="FF00008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u/>
      <sz val="14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8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/>
    <xf numFmtId="0" fontId="38" fillId="0" borderId="0"/>
    <xf numFmtId="0" fontId="1" fillId="0" borderId="0"/>
    <xf numFmtId="0" fontId="39" fillId="0" borderId="0"/>
    <xf numFmtId="0" fontId="54" fillId="0" borderId="0"/>
    <xf numFmtId="0" fontId="56" fillId="0" borderId="0"/>
    <xf numFmtId="0" fontId="54" fillId="0" borderId="0"/>
    <xf numFmtId="0" fontId="60" fillId="0" borderId="0"/>
  </cellStyleXfs>
  <cellXfs count="283">
    <xf numFmtId="0" fontId="0" fillId="0" borderId="0" xfId="0"/>
    <xf numFmtId="0" fontId="2" fillId="0" borderId="0" xfId="1"/>
    <xf numFmtId="0" fontId="8" fillId="0" borderId="0" xfId="0" applyFont="1"/>
    <xf numFmtId="2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5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3" fontId="24" fillId="4" borderId="13" xfId="0" applyNumberFormat="1" applyFont="1" applyFill="1" applyBorder="1" applyAlignment="1">
      <alignment horizontal="center" vertical="center" wrapText="1"/>
    </xf>
    <xf numFmtId="3" fontId="25" fillId="4" borderId="0" xfId="0" applyNumberFormat="1" applyFont="1" applyFill="1" applyAlignment="1">
      <alignment horizontal="center" vertical="center" wrapText="1"/>
    </xf>
    <xf numFmtId="165" fontId="27" fillId="4" borderId="13" xfId="0" applyNumberFormat="1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vertical="center" wrapText="1"/>
    </xf>
    <xf numFmtId="165" fontId="21" fillId="4" borderId="13" xfId="0" applyNumberFormat="1" applyFont="1" applyFill="1" applyBorder="1" applyAlignment="1">
      <alignment vertical="center" wrapText="1"/>
    </xf>
    <xf numFmtId="165" fontId="7" fillId="4" borderId="0" xfId="0" applyNumberFormat="1" applyFont="1" applyFill="1" applyAlignment="1">
      <alignment vertical="center" wrapText="1"/>
    </xf>
    <xf numFmtId="0" fontId="28" fillId="0" borderId="11" xfId="0" applyFont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7" fillId="0" borderId="16" xfId="0" applyFont="1" applyBorder="1" applyAlignment="1">
      <alignment vertical="center" wrapText="1"/>
    </xf>
    <xf numFmtId="165" fontId="27" fillId="4" borderId="17" xfId="0" applyNumberFormat="1" applyFont="1" applyFill="1" applyBorder="1" applyAlignment="1">
      <alignment horizontal="right" vertical="center" wrapText="1"/>
    </xf>
    <xf numFmtId="165" fontId="27" fillId="4" borderId="13" xfId="0" applyNumberFormat="1" applyFont="1" applyFill="1" applyBorder="1" applyAlignment="1">
      <alignment horizontal="right" vertical="center" wrapText="1"/>
    </xf>
    <xf numFmtId="165" fontId="4" fillId="4" borderId="0" xfId="0" applyNumberFormat="1" applyFont="1" applyFill="1" applyAlignment="1">
      <alignment horizontal="right"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 wrapText="1"/>
    </xf>
    <xf numFmtId="165" fontId="27" fillId="0" borderId="13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7" fillId="0" borderId="0" xfId="1" applyFont="1"/>
    <xf numFmtId="165" fontId="4" fillId="4" borderId="17" xfId="0" applyNumberFormat="1" applyFont="1" applyFill="1" applyBorder="1" applyAlignment="1">
      <alignment horizontal="right" vertical="center" wrapText="1"/>
    </xf>
    <xf numFmtId="49" fontId="49" fillId="3" borderId="8" xfId="0" applyNumberFormat="1" applyFont="1" applyFill="1" applyBorder="1" applyAlignment="1">
      <alignment horizontal="left" vertical="center"/>
    </xf>
    <xf numFmtId="2" fontId="50" fillId="3" borderId="16" xfId="0" applyNumberFormat="1" applyFont="1" applyFill="1" applyBorder="1" applyAlignment="1">
      <alignment vertical="center"/>
    </xf>
    <xf numFmtId="2" fontId="50" fillId="3" borderId="40" xfId="0" applyNumberFormat="1" applyFont="1" applyFill="1" applyBorder="1" applyAlignment="1">
      <alignment vertical="center"/>
    </xf>
    <xf numFmtId="2" fontId="51" fillId="3" borderId="40" xfId="0" applyNumberFormat="1" applyFont="1" applyFill="1" applyBorder="1" applyAlignment="1">
      <alignment vertical="center"/>
    </xf>
    <xf numFmtId="49" fontId="49" fillId="3" borderId="34" xfId="0" applyNumberFormat="1" applyFont="1" applyFill="1" applyBorder="1" applyAlignment="1">
      <alignment horizontal="left" vertical="center"/>
    </xf>
    <xf numFmtId="2" fontId="50" fillId="3" borderId="42" xfId="0" applyNumberFormat="1" applyFont="1" applyFill="1" applyBorder="1" applyAlignment="1">
      <alignment vertical="center"/>
    </xf>
    <xf numFmtId="2" fontId="50" fillId="3" borderId="43" xfId="0" applyNumberFormat="1" applyFont="1" applyFill="1" applyBorder="1" applyAlignment="1">
      <alignment vertical="center"/>
    </xf>
    <xf numFmtId="2" fontId="41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2" fillId="0" borderId="0" xfId="0" applyNumberFormat="1" applyFont="1" applyAlignment="1">
      <alignment vertical="center"/>
    </xf>
    <xf numFmtId="165" fontId="55" fillId="0" borderId="0" xfId="0" applyNumberFormat="1" applyFont="1" applyAlignment="1">
      <alignment vertical="center"/>
    </xf>
    <xf numFmtId="165" fontId="55" fillId="4" borderId="0" xfId="0" applyNumberFormat="1" applyFont="1" applyFill="1" applyAlignment="1">
      <alignment vertical="center"/>
    </xf>
    <xf numFmtId="3" fontId="24" fillId="5" borderId="12" xfId="0" applyNumberFormat="1" applyFont="1" applyFill="1" applyBorder="1" applyAlignment="1">
      <alignment horizontal="right" vertical="center" wrapText="1"/>
    </xf>
    <xf numFmtId="165" fontId="27" fillId="4" borderId="14" xfId="0" applyNumberFormat="1" applyFont="1" applyFill="1" applyBorder="1" applyAlignment="1">
      <alignment horizontal="right" vertical="center" wrapText="1"/>
    </xf>
    <xf numFmtId="165" fontId="27" fillId="4" borderId="15" xfId="0" applyNumberFormat="1" applyFont="1" applyFill="1" applyBorder="1" applyAlignment="1">
      <alignment horizontal="right" vertical="center" wrapText="1"/>
    </xf>
    <xf numFmtId="165" fontId="21" fillId="5" borderId="12" xfId="0" applyNumberFormat="1" applyFont="1" applyFill="1" applyBorder="1" applyAlignment="1">
      <alignment horizontal="right" vertical="center" wrapText="1"/>
    </xf>
    <xf numFmtId="0" fontId="28" fillId="0" borderId="11" xfId="0" applyFont="1" applyBorder="1" applyAlignment="1">
      <alignment horizontal="right" vertical="center"/>
    </xf>
    <xf numFmtId="166" fontId="27" fillId="0" borderId="0" xfId="0" applyNumberFormat="1" applyFont="1" applyAlignment="1">
      <alignment horizontal="right" vertical="center"/>
    </xf>
    <xf numFmtId="165" fontId="27" fillId="4" borderId="19" xfId="0" applyNumberFormat="1" applyFont="1" applyFill="1" applyBorder="1" applyAlignment="1">
      <alignment horizontal="right" vertical="center" wrapText="1"/>
    </xf>
    <xf numFmtId="165" fontId="27" fillId="4" borderId="20" xfId="0" applyNumberFormat="1" applyFont="1" applyFill="1" applyBorder="1" applyAlignment="1">
      <alignment horizontal="right" vertical="center" wrapText="1"/>
    </xf>
    <xf numFmtId="165" fontId="21" fillId="5" borderId="12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>
      <alignment vertical="center"/>
    </xf>
    <xf numFmtId="0" fontId="57" fillId="0" borderId="0" xfId="0" applyFont="1" applyAlignment="1">
      <alignment vertical="center"/>
    </xf>
    <xf numFmtId="0" fontId="47" fillId="0" borderId="0" xfId="1" applyFont="1" applyAlignment="1">
      <alignment vertical="center"/>
    </xf>
    <xf numFmtId="164" fontId="59" fillId="3" borderId="0" xfId="0" applyNumberFormat="1" applyFont="1" applyFill="1" applyAlignment="1">
      <alignment vertical="center" wrapText="1"/>
    </xf>
    <xf numFmtId="165" fontId="10" fillId="4" borderId="0" xfId="0" applyNumberFormat="1" applyFont="1" applyFill="1"/>
    <xf numFmtId="165" fontId="10" fillId="4" borderId="11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64" fontId="6" fillId="3" borderId="27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46" fillId="3" borderId="4" xfId="0" applyNumberFormat="1" applyFont="1" applyFill="1" applyBorder="1" applyAlignment="1">
      <alignment vertical="center"/>
    </xf>
    <xf numFmtId="164" fontId="46" fillId="3" borderId="2" xfId="0" applyNumberFormat="1" applyFont="1" applyFill="1" applyBorder="1" applyAlignment="1">
      <alignment vertical="center"/>
    </xf>
    <xf numFmtId="164" fontId="52" fillId="3" borderId="0" xfId="0" applyNumberFormat="1" applyFont="1" applyFill="1" applyAlignment="1">
      <alignment vertical="center" wrapText="1"/>
    </xf>
    <xf numFmtId="164" fontId="6" fillId="3" borderId="24" xfId="0" applyNumberFormat="1" applyFont="1" applyFill="1" applyBorder="1" applyAlignment="1">
      <alignment vertical="center"/>
    </xf>
    <xf numFmtId="164" fontId="6" fillId="3" borderId="33" xfId="0" applyNumberFormat="1" applyFont="1" applyFill="1" applyBorder="1" applyAlignment="1">
      <alignment vertical="center"/>
    </xf>
    <xf numFmtId="164" fontId="6" fillId="3" borderId="26" xfId="0" applyNumberFormat="1" applyFont="1" applyFill="1" applyBorder="1" applyAlignment="1">
      <alignment vertical="center"/>
    </xf>
    <xf numFmtId="164" fontId="6" fillId="3" borderId="29" xfId="0" applyNumberFormat="1" applyFont="1" applyFill="1" applyBorder="1" applyAlignment="1">
      <alignment vertical="center"/>
    </xf>
    <xf numFmtId="0" fontId="61" fillId="0" borderId="0" xfId="0" applyFont="1" applyAlignment="1">
      <alignment vertical="center"/>
    </xf>
    <xf numFmtId="0" fontId="66" fillId="2" borderId="0" xfId="2" applyFont="1" applyFill="1" applyAlignment="1">
      <alignment vertical="center"/>
    </xf>
    <xf numFmtId="0" fontId="66" fillId="2" borderId="0" xfId="2" applyFont="1" applyFill="1" applyAlignment="1">
      <alignment horizontal="right" vertical="center"/>
    </xf>
    <xf numFmtId="0" fontId="67" fillId="2" borderId="0" xfId="2" applyFont="1" applyFill="1" applyAlignment="1">
      <alignment horizontal="center" vertical="center"/>
    </xf>
    <xf numFmtId="0" fontId="68" fillId="2" borderId="0" xfId="2" applyFont="1" applyFill="1" applyAlignment="1">
      <alignment horizontal="right" vertical="center" wrapText="1"/>
    </xf>
    <xf numFmtId="0" fontId="68" fillId="2" borderId="0" xfId="2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6" fillId="0" borderId="0" xfId="0" applyFont="1"/>
    <xf numFmtId="0" fontId="42" fillId="0" borderId="0" xfId="0" applyFont="1" applyAlignment="1">
      <alignment vertical="center"/>
    </xf>
    <xf numFmtId="0" fontId="58" fillId="0" borderId="0" xfId="1" applyFont="1"/>
    <xf numFmtId="0" fontId="58" fillId="0" borderId="0" xfId="1" applyFont="1" applyAlignment="1">
      <alignment vertical="center"/>
    </xf>
    <xf numFmtId="164" fontId="48" fillId="10" borderId="53" xfId="0" applyNumberFormat="1" applyFont="1" applyFill="1" applyBorder="1" applyAlignment="1">
      <alignment horizontal="left" vertical="center" wrapText="1"/>
    </xf>
    <xf numFmtId="0" fontId="53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 wrapText="1"/>
    </xf>
    <xf numFmtId="2" fontId="43" fillId="10" borderId="30" xfId="0" applyNumberFormat="1" applyFont="1" applyFill="1" applyBorder="1" applyAlignment="1">
      <alignment horizontal="left" vertical="center" wrapText="1"/>
    </xf>
    <xf numFmtId="2" fontId="44" fillId="10" borderId="31" xfId="0" applyNumberFormat="1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6" fillId="0" borderId="60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/>
    </xf>
    <xf numFmtId="0" fontId="48" fillId="0" borderId="24" xfId="0" applyFont="1" applyBorder="1" applyAlignment="1">
      <alignment horizontal="left" vertical="center"/>
    </xf>
    <xf numFmtId="0" fontId="46" fillId="0" borderId="58" xfId="0" applyFont="1" applyBorder="1" applyAlignment="1">
      <alignment vertical="center" wrapText="1"/>
    </xf>
    <xf numFmtId="0" fontId="62" fillId="0" borderId="58" xfId="0" applyFont="1" applyBorder="1" applyAlignment="1">
      <alignment vertical="center" wrapText="1"/>
    </xf>
    <xf numFmtId="0" fontId="6" fillId="0" borderId="25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46" fillId="0" borderId="61" xfId="0" applyFont="1" applyBorder="1" applyAlignment="1">
      <alignment vertical="center" wrapText="1"/>
    </xf>
    <xf numFmtId="0" fontId="48" fillId="7" borderId="30" xfId="0" applyFont="1" applyFill="1" applyBorder="1" applyAlignment="1">
      <alignment horizontal="left" vertical="center"/>
    </xf>
    <xf numFmtId="0" fontId="48" fillId="7" borderId="31" xfId="0" applyFont="1" applyFill="1" applyBorder="1" applyAlignment="1">
      <alignment horizontal="left" vertical="center"/>
    </xf>
    <xf numFmtId="0" fontId="53" fillId="7" borderId="53" xfId="0" applyFont="1" applyFill="1" applyBorder="1" applyAlignment="1">
      <alignment vertical="center" wrapText="1"/>
    </xf>
    <xf numFmtId="0" fontId="6" fillId="0" borderId="32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0" fontId="46" fillId="0" borderId="62" xfId="0" applyFont="1" applyBorder="1" applyAlignment="1">
      <alignment vertical="center" wrapText="1"/>
    </xf>
    <xf numFmtId="0" fontId="74" fillId="7" borderId="53" xfId="1" applyFont="1" applyFill="1" applyBorder="1" applyAlignment="1">
      <alignment vertical="center" wrapText="1"/>
    </xf>
    <xf numFmtId="0" fontId="58" fillId="0" borderId="62" xfId="1" applyFont="1" applyBorder="1" applyAlignment="1">
      <alignment vertical="center" wrapText="1"/>
    </xf>
    <xf numFmtId="0" fontId="58" fillId="0" borderId="60" xfId="1" applyFont="1" applyBorder="1" applyAlignment="1">
      <alignment vertical="center" wrapText="1"/>
    </xf>
    <xf numFmtId="4" fontId="72" fillId="3" borderId="0" xfId="0" applyNumberFormat="1" applyFont="1" applyFill="1" applyAlignment="1">
      <alignment vertical="center"/>
    </xf>
    <xf numFmtId="0" fontId="62" fillId="0" borderId="61" xfId="0" applyFont="1" applyBorder="1" applyAlignment="1">
      <alignment vertical="center" wrapText="1"/>
    </xf>
    <xf numFmtId="164" fontId="46" fillId="3" borderId="0" xfId="0" applyNumberFormat="1" applyFont="1" applyFill="1" applyAlignment="1">
      <alignment vertical="center"/>
    </xf>
    <xf numFmtId="164" fontId="46" fillId="3" borderId="3" xfId="0" applyNumberFormat="1" applyFont="1" applyFill="1" applyBorder="1" applyAlignment="1">
      <alignment vertical="center"/>
    </xf>
    <xf numFmtId="164" fontId="46" fillId="3" borderId="27" xfId="0" applyNumberFormat="1" applyFont="1" applyFill="1" applyBorder="1" applyAlignment="1">
      <alignment vertical="center"/>
    </xf>
    <xf numFmtId="164" fontId="48" fillId="7" borderId="31" xfId="0" applyNumberFormat="1" applyFont="1" applyFill="1" applyBorder="1" applyAlignment="1">
      <alignment vertical="center"/>
    </xf>
    <xf numFmtId="164" fontId="48" fillId="7" borderId="6" xfId="0" applyNumberFormat="1" applyFont="1" applyFill="1" applyBorder="1" applyAlignment="1">
      <alignment vertical="center"/>
    </xf>
    <xf numFmtId="0" fontId="6" fillId="0" borderId="58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164" fontId="6" fillId="3" borderId="4" xfId="0" applyNumberFormat="1" applyFont="1" applyFill="1" applyBorder="1" applyAlignment="1">
      <alignment vertical="center"/>
    </xf>
    <xf numFmtId="0" fontId="6" fillId="0" borderId="60" xfId="0" applyFont="1" applyBorder="1" applyAlignment="1">
      <alignment vertical="center" wrapText="1"/>
    </xf>
    <xf numFmtId="0" fontId="63" fillId="0" borderId="58" xfId="0" applyFont="1" applyBorder="1" applyAlignment="1">
      <alignment vertical="center" wrapText="1"/>
    </xf>
    <xf numFmtId="0" fontId="77" fillId="0" borderId="61" xfId="1" applyFont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0" fontId="48" fillId="0" borderId="47" xfId="0" applyFont="1" applyBorder="1" applyAlignment="1">
      <alignment vertical="center"/>
    </xf>
    <xf numFmtId="164" fontId="6" fillId="3" borderId="47" xfId="0" applyNumberFormat="1" applyFont="1" applyFill="1" applyBorder="1" applyAlignment="1">
      <alignment vertical="center"/>
    </xf>
    <xf numFmtId="164" fontId="46" fillId="3" borderId="48" xfId="0" applyNumberFormat="1" applyFont="1" applyFill="1" applyBorder="1" applyAlignment="1">
      <alignment vertical="center"/>
    </xf>
    <xf numFmtId="0" fontId="46" fillId="0" borderId="60" xfId="0" applyFont="1" applyBorder="1" applyAlignment="1">
      <alignment horizontal="left" vertical="center" wrapText="1"/>
    </xf>
    <xf numFmtId="0" fontId="6" fillId="0" borderId="62" xfId="0" applyFont="1" applyBorder="1" applyAlignment="1">
      <alignment vertical="center" wrapText="1"/>
    </xf>
    <xf numFmtId="0" fontId="52" fillId="8" borderId="30" xfId="0" applyFont="1" applyFill="1" applyBorder="1" applyAlignment="1">
      <alignment horizontal="left" vertical="center"/>
    </xf>
    <xf numFmtId="0" fontId="52" fillId="8" borderId="31" xfId="0" applyFont="1" applyFill="1" applyBorder="1" applyAlignment="1">
      <alignment horizontal="left" vertical="center"/>
    </xf>
    <xf numFmtId="0" fontId="46" fillId="8" borderId="53" xfId="0" applyFont="1" applyFill="1" applyBorder="1" applyAlignment="1">
      <alignment vertical="center" wrapText="1"/>
    </xf>
    <xf numFmtId="164" fontId="48" fillId="8" borderId="31" xfId="0" applyNumberFormat="1" applyFont="1" applyFill="1" applyBorder="1" applyAlignment="1">
      <alignment vertical="center"/>
    </xf>
    <xf numFmtId="164" fontId="48" fillId="8" borderId="6" xfId="0" applyNumberFormat="1" applyFont="1" applyFill="1" applyBorder="1" applyAlignment="1">
      <alignment vertical="center"/>
    </xf>
    <xf numFmtId="0" fontId="78" fillId="0" borderId="0" xfId="0" applyFont="1"/>
    <xf numFmtId="164" fontId="6" fillId="3" borderId="7" xfId="0" applyNumberFormat="1" applyFont="1" applyFill="1" applyBorder="1" applyAlignment="1">
      <alignment vertical="center"/>
    </xf>
    <xf numFmtId="164" fontId="46" fillId="3" borderId="7" xfId="0" applyNumberFormat="1" applyFont="1" applyFill="1" applyBorder="1" applyAlignment="1">
      <alignment vertical="center"/>
    </xf>
    <xf numFmtId="0" fontId="46" fillId="0" borderId="7" xfId="0" applyFont="1" applyBorder="1" applyAlignment="1">
      <alignment vertical="center" wrapText="1"/>
    </xf>
    <xf numFmtId="164" fontId="6" fillId="3" borderId="28" xfId="0" applyNumberFormat="1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vertical="center"/>
    </xf>
    <xf numFmtId="164" fontId="6" fillId="3" borderId="25" xfId="0" applyNumberFormat="1" applyFont="1" applyFill="1" applyBorder="1" applyAlignment="1">
      <alignment vertical="center"/>
    </xf>
    <xf numFmtId="164" fontId="48" fillId="7" borderId="30" xfId="0" applyNumberFormat="1" applyFont="1" applyFill="1" applyBorder="1" applyAlignment="1">
      <alignment vertical="center"/>
    </xf>
    <xf numFmtId="164" fontId="6" fillId="3" borderId="32" xfId="0" applyNumberFormat="1" applyFont="1" applyFill="1" applyBorder="1" applyAlignment="1">
      <alignment vertical="center"/>
    </xf>
    <xf numFmtId="164" fontId="6" fillId="3" borderId="46" xfId="0" applyNumberFormat="1" applyFont="1" applyFill="1" applyBorder="1" applyAlignment="1">
      <alignment vertical="center"/>
    </xf>
    <xf numFmtId="164" fontId="48" fillId="8" borderId="30" xfId="0" applyNumberFormat="1" applyFont="1" applyFill="1" applyBorder="1" applyAlignment="1">
      <alignment vertical="center"/>
    </xf>
    <xf numFmtId="164" fontId="79" fillId="10" borderId="30" xfId="0" applyNumberFormat="1" applyFont="1" applyFill="1" applyBorder="1" applyAlignment="1">
      <alignment horizontal="right" vertical="center" wrapText="1"/>
    </xf>
    <xf numFmtId="164" fontId="79" fillId="10" borderId="31" xfId="0" applyNumberFormat="1" applyFont="1" applyFill="1" applyBorder="1" applyAlignment="1">
      <alignment horizontal="right" vertical="center" wrapText="1"/>
    </xf>
    <xf numFmtId="164" fontId="7" fillId="10" borderId="6" xfId="0" applyNumberFormat="1" applyFont="1" applyFill="1" applyBorder="1" applyAlignment="1">
      <alignment horizontal="right" vertical="center" wrapText="1"/>
    </xf>
    <xf numFmtId="164" fontId="48" fillId="3" borderId="7" xfId="0" applyNumberFormat="1" applyFont="1" applyFill="1" applyBorder="1" applyAlignment="1">
      <alignment vertical="center"/>
    </xf>
    <xf numFmtId="164" fontId="53" fillId="8" borderId="6" xfId="0" applyNumberFormat="1" applyFont="1" applyFill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0" fontId="48" fillId="0" borderId="50" xfId="0" applyFont="1" applyBorder="1" applyAlignment="1">
      <alignment horizontal="left" vertical="center"/>
    </xf>
    <xf numFmtId="164" fontId="42" fillId="3" borderId="49" xfId="0" applyNumberFormat="1" applyFont="1" applyFill="1" applyBorder="1" applyAlignment="1">
      <alignment vertical="center"/>
    </xf>
    <xf numFmtId="164" fontId="42" fillId="3" borderId="50" xfId="0" applyNumberFormat="1" applyFont="1" applyFill="1" applyBorder="1" applyAlignment="1">
      <alignment vertical="center"/>
    </xf>
    <xf numFmtId="164" fontId="42" fillId="3" borderId="54" xfId="0" applyNumberFormat="1" applyFont="1" applyFill="1" applyBorder="1" applyAlignment="1">
      <alignment vertical="center"/>
    </xf>
    <xf numFmtId="0" fontId="80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 wrapText="1"/>
    </xf>
    <xf numFmtId="164" fontId="80" fillId="3" borderId="0" xfId="0" applyNumberFormat="1" applyFont="1" applyFill="1" applyAlignment="1">
      <alignment vertical="center"/>
    </xf>
    <xf numFmtId="164" fontId="81" fillId="3" borderId="0" xfId="0" applyNumberFormat="1" applyFont="1" applyFill="1" applyAlignment="1">
      <alignment vertical="center"/>
    </xf>
    <xf numFmtId="0" fontId="81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2" fontId="50" fillId="3" borderId="39" xfId="0" applyNumberFormat="1" applyFont="1" applyFill="1" applyBorder="1" applyAlignment="1">
      <alignment horizontal="left" vertical="center"/>
    </xf>
    <xf numFmtId="2" fontId="50" fillId="3" borderId="40" xfId="0" applyNumberFormat="1" applyFont="1" applyFill="1" applyBorder="1" applyAlignment="1">
      <alignment horizontal="left" vertical="center"/>
    </xf>
    <xf numFmtId="2" fontId="71" fillId="10" borderId="51" xfId="0" applyNumberFormat="1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48" fillId="7" borderId="51" xfId="0" applyFont="1" applyFill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52" xfId="0" applyFont="1" applyBorder="1" applyAlignment="1">
      <alignment vertical="center" wrapText="1"/>
    </xf>
    <xf numFmtId="0" fontId="52" fillId="8" borderId="51" xfId="0" applyFont="1" applyFill="1" applyBorder="1" applyAlignment="1">
      <alignment horizontal="left" vertical="center" wrapText="1"/>
    </xf>
    <xf numFmtId="49" fontId="49" fillId="3" borderId="66" xfId="0" applyNumberFormat="1" applyFont="1" applyFill="1" applyBorder="1" applyAlignment="1">
      <alignment horizontal="left" vertical="center"/>
    </xf>
    <xf numFmtId="2" fontId="50" fillId="3" borderId="38" xfId="0" applyNumberFormat="1" applyFont="1" applyFill="1" applyBorder="1" applyAlignment="1">
      <alignment vertical="center"/>
    </xf>
    <xf numFmtId="2" fontId="50" fillId="3" borderId="39" xfId="0" applyNumberFormat="1" applyFont="1" applyFill="1" applyBorder="1" applyAlignment="1">
      <alignment vertical="center"/>
    </xf>
    <xf numFmtId="49" fontId="49" fillId="3" borderId="9" xfId="0" applyNumberFormat="1" applyFont="1" applyFill="1" applyBorder="1" applyAlignment="1">
      <alignment horizontal="left" vertical="center"/>
    </xf>
    <xf numFmtId="164" fontId="59" fillId="3" borderId="7" xfId="0" applyNumberFormat="1" applyFont="1" applyFill="1" applyBorder="1" applyAlignment="1">
      <alignment vertical="center" wrapText="1"/>
    </xf>
    <xf numFmtId="164" fontId="59" fillId="3" borderId="45" xfId="0" applyNumberFormat="1" applyFont="1" applyFill="1" applyBorder="1" applyAlignment="1">
      <alignment vertical="center" wrapText="1"/>
    </xf>
    <xf numFmtId="2" fontId="50" fillId="3" borderId="0" xfId="0" applyNumberFormat="1" applyFont="1" applyFill="1" applyAlignment="1">
      <alignment horizontal="left" vertical="center"/>
    </xf>
    <xf numFmtId="2" fontId="51" fillId="3" borderId="40" xfId="0" applyNumberFormat="1" applyFont="1" applyFill="1" applyBorder="1" applyAlignment="1">
      <alignment horizontal="left" vertical="center"/>
    </xf>
    <xf numFmtId="2" fontId="50" fillId="3" borderId="71" xfId="0" applyNumberFormat="1" applyFont="1" applyFill="1" applyBorder="1" applyAlignment="1">
      <alignment horizontal="left" vertical="center"/>
    </xf>
    <xf numFmtId="164" fontId="6" fillId="3" borderId="67" xfId="0" applyNumberFormat="1" applyFont="1" applyFill="1" applyBorder="1" applyAlignment="1">
      <alignment horizontal="right" vertical="center"/>
    </xf>
    <xf numFmtId="164" fontId="6" fillId="3" borderId="70" xfId="0" applyNumberFormat="1" applyFont="1" applyFill="1" applyBorder="1" applyAlignment="1">
      <alignment horizontal="right" vertical="center"/>
    </xf>
    <xf numFmtId="164" fontId="6" fillId="3" borderId="36" xfId="0" applyNumberFormat="1" applyFont="1" applyFill="1" applyBorder="1" applyAlignment="1">
      <alignment horizontal="right" vertical="center"/>
    </xf>
    <xf numFmtId="164" fontId="6" fillId="3" borderId="37" xfId="0" applyNumberFormat="1" applyFont="1" applyFill="1" applyBorder="1" applyAlignment="1">
      <alignment horizontal="right" vertical="center"/>
    </xf>
    <xf numFmtId="164" fontId="52" fillId="6" borderId="5" xfId="0" applyNumberFormat="1" applyFont="1" applyFill="1" applyBorder="1" applyAlignment="1">
      <alignment vertical="center" wrapText="1"/>
    </xf>
    <xf numFmtId="0" fontId="67" fillId="2" borderId="0" xfId="2" applyFont="1" applyFill="1" applyAlignment="1">
      <alignment horizontal="left" vertical="center"/>
    </xf>
    <xf numFmtId="0" fontId="48" fillId="0" borderId="33" xfId="0" applyFont="1" applyBorder="1" applyAlignment="1">
      <alignment horizontal="left" vertical="center" wrapText="1"/>
    </xf>
    <xf numFmtId="2" fontId="43" fillId="11" borderId="10" xfId="0" applyNumberFormat="1" applyFont="1" applyFill="1" applyBorder="1" applyAlignment="1">
      <alignment horizontal="left" vertical="top" wrapText="1"/>
    </xf>
    <xf numFmtId="2" fontId="45" fillId="11" borderId="22" xfId="0" applyNumberFormat="1" applyFont="1" applyFill="1" applyBorder="1" applyAlignment="1">
      <alignment horizontal="center" vertical="top" wrapText="1"/>
    </xf>
    <xf numFmtId="164" fontId="79" fillId="11" borderId="30" xfId="0" applyNumberFormat="1" applyFont="1" applyFill="1" applyBorder="1" applyAlignment="1">
      <alignment horizontal="right" vertical="center" wrapText="1"/>
    </xf>
    <xf numFmtId="164" fontId="79" fillId="11" borderId="31" xfId="0" applyNumberFormat="1" applyFont="1" applyFill="1" applyBorder="1" applyAlignment="1">
      <alignment horizontal="right" vertical="center" wrapText="1"/>
    </xf>
    <xf numFmtId="164" fontId="7" fillId="11" borderId="6" xfId="0" applyNumberFormat="1" applyFont="1" applyFill="1" applyBorder="1" applyAlignment="1">
      <alignment horizontal="right" vertical="center" wrapText="1"/>
    </xf>
    <xf numFmtId="2" fontId="43" fillId="11" borderId="30" xfId="0" applyNumberFormat="1" applyFont="1" applyFill="1" applyBorder="1" applyAlignment="1">
      <alignment horizontal="left" vertical="center" wrapText="1"/>
    </xf>
    <xf numFmtId="2" fontId="44" fillId="11" borderId="31" xfId="0" applyNumberFormat="1" applyFont="1" applyFill="1" applyBorder="1" applyAlignment="1">
      <alignment horizontal="left" vertical="center" wrapText="1"/>
    </xf>
    <xf numFmtId="164" fontId="64" fillId="2" borderId="76" xfId="2" applyNumberFormat="1" applyFont="1" applyFill="1" applyBorder="1" applyAlignment="1">
      <alignment horizontal="right" vertical="center"/>
    </xf>
    <xf numFmtId="164" fontId="64" fillId="2" borderId="2" xfId="2" applyNumberFormat="1" applyFont="1" applyFill="1" applyBorder="1" applyAlignment="1">
      <alignment horizontal="right" vertical="center"/>
    </xf>
    <xf numFmtId="164" fontId="4" fillId="2" borderId="25" xfId="2" applyNumberFormat="1" applyFont="1" applyFill="1" applyBorder="1" applyAlignment="1">
      <alignment horizontal="left" vertical="center"/>
    </xf>
    <xf numFmtId="164" fontId="4" fillId="2" borderId="26" xfId="2" applyNumberFormat="1" applyFont="1" applyFill="1" applyBorder="1" applyAlignment="1">
      <alignment horizontal="left" vertical="center"/>
    </xf>
    <xf numFmtId="2" fontId="41" fillId="0" borderId="26" xfId="0" applyNumberFormat="1" applyFont="1" applyBorder="1" applyAlignment="1">
      <alignment horizontal="left" vertical="center"/>
    </xf>
    <xf numFmtId="164" fontId="64" fillId="2" borderId="27" xfId="2" applyNumberFormat="1" applyFont="1" applyFill="1" applyBorder="1" applyAlignment="1">
      <alignment horizontal="right" vertical="center"/>
    </xf>
    <xf numFmtId="164" fontId="65" fillId="12" borderId="6" xfId="2" applyNumberFormat="1" applyFont="1" applyFill="1" applyBorder="1" applyAlignment="1">
      <alignment horizontal="right" vertical="center"/>
    </xf>
    <xf numFmtId="164" fontId="46" fillId="0" borderId="77" xfId="0" applyNumberFormat="1" applyFont="1" applyBorder="1"/>
    <xf numFmtId="164" fontId="48" fillId="3" borderId="78" xfId="0" applyNumberFormat="1" applyFont="1" applyFill="1" applyBorder="1" applyAlignment="1">
      <alignment horizontal="right" vertical="center"/>
    </xf>
    <xf numFmtId="164" fontId="46" fillId="0" borderId="79" xfId="0" applyNumberFormat="1" applyFont="1" applyBorder="1"/>
    <xf numFmtId="164" fontId="48" fillId="3" borderId="80" xfId="0" applyNumberFormat="1" applyFont="1" applyFill="1" applyBorder="1" applyAlignment="1">
      <alignment horizontal="right" vertical="center"/>
    </xf>
    <xf numFmtId="164" fontId="46" fillId="0" borderId="81" xfId="0" applyNumberFormat="1" applyFont="1" applyBorder="1"/>
    <xf numFmtId="164" fontId="48" fillId="3" borderId="82" xfId="0" applyNumberFormat="1" applyFont="1" applyFill="1" applyBorder="1" applyAlignment="1">
      <alignment horizontal="right" vertical="center"/>
    </xf>
    <xf numFmtId="164" fontId="46" fillId="0" borderId="83" xfId="0" applyNumberFormat="1" applyFont="1" applyBorder="1"/>
    <xf numFmtId="164" fontId="48" fillId="3" borderId="84" xfId="0" applyNumberFormat="1" applyFont="1" applyFill="1" applyBorder="1" applyAlignment="1">
      <alignment horizontal="right" vertical="center"/>
    </xf>
    <xf numFmtId="164" fontId="52" fillId="6" borderId="85" xfId="0" applyNumberFormat="1" applyFont="1" applyFill="1" applyBorder="1" applyAlignment="1">
      <alignment vertical="center" wrapText="1"/>
    </xf>
    <xf numFmtId="164" fontId="52" fillId="6" borderId="6" xfId="0" applyNumberFormat="1" applyFont="1" applyFill="1" applyBorder="1" applyAlignment="1">
      <alignment vertical="center" wrapText="1"/>
    </xf>
    <xf numFmtId="2" fontId="80" fillId="0" borderId="0" xfId="0" applyNumberFormat="1" applyFont="1" applyAlignment="1">
      <alignment horizontal="left" vertical="center"/>
    </xf>
    <xf numFmtId="2" fontId="83" fillId="0" borderId="0" xfId="0" applyNumberFormat="1" applyFont="1" applyAlignment="1">
      <alignment horizontal="left" vertical="center"/>
    </xf>
    <xf numFmtId="2" fontId="84" fillId="0" borderId="0" xfId="0" applyNumberFormat="1" applyFont="1" applyAlignment="1">
      <alignment horizontal="left" vertical="center"/>
    </xf>
    <xf numFmtId="164" fontId="84" fillId="0" borderId="0" xfId="0" applyNumberFormat="1" applyFont="1" applyAlignment="1">
      <alignment horizontal="left" vertical="center"/>
    </xf>
    <xf numFmtId="164" fontId="85" fillId="0" borderId="0" xfId="1" applyNumberFormat="1" applyFont="1" applyAlignment="1">
      <alignment vertical="center"/>
    </xf>
    <xf numFmtId="164" fontId="86" fillId="0" borderId="0" xfId="1" applyNumberFormat="1" applyFont="1" applyAlignment="1">
      <alignment vertical="center"/>
    </xf>
    <xf numFmtId="0" fontId="87" fillId="0" borderId="0" xfId="1" applyFont="1"/>
    <xf numFmtId="0" fontId="88" fillId="0" borderId="0" xfId="1" applyFont="1"/>
    <xf numFmtId="0" fontId="61" fillId="0" borderId="0" xfId="0" applyFont="1" applyAlignment="1">
      <alignment horizontal="left" vertical="center"/>
    </xf>
    <xf numFmtId="165" fontId="36" fillId="4" borderId="13" xfId="0" applyNumberFormat="1" applyFont="1" applyFill="1" applyBorder="1" applyAlignment="1">
      <alignment horizontal="center" vertical="center" wrapText="1"/>
    </xf>
    <xf numFmtId="165" fontId="36" fillId="4" borderId="0" xfId="0" applyNumberFormat="1" applyFont="1" applyFill="1" applyAlignment="1">
      <alignment horizontal="center" vertical="center" wrapText="1"/>
    </xf>
    <xf numFmtId="165" fontId="37" fillId="4" borderId="13" xfId="0" applyNumberFormat="1" applyFont="1" applyFill="1" applyBorder="1" applyAlignment="1">
      <alignment horizontal="center" vertical="center" wrapText="1"/>
    </xf>
    <xf numFmtId="165" fontId="37" fillId="4" borderId="0" xfId="0" applyNumberFormat="1" applyFont="1" applyFill="1" applyAlignment="1">
      <alignment horizontal="center" vertical="center" wrapText="1"/>
    </xf>
    <xf numFmtId="0" fontId="26" fillId="5" borderId="12" xfId="0" applyFont="1" applyFill="1" applyBorder="1" applyAlignment="1">
      <alignment horizontal="left" vertical="center"/>
    </xf>
    <xf numFmtId="0" fontId="26" fillId="5" borderId="12" xfId="0" applyFont="1" applyFill="1" applyBorder="1" applyAlignment="1">
      <alignment horizontal="left" vertical="center" wrapText="1"/>
    </xf>
    <xf numFmtId="0" fontId="26" fillId="4" borderId="19" xfId="0" applyFont="1" applyFill="1" applyBorder="1" applyAlignment="1">
      <alignment horizontal="left" vertical="center"/>
    </xf>
    <xf numFmtId="0" fontId="26" fillId="4" borderId="20" xfId="0" applyFont="1" applyFill="1" applyBorder="1" applyAlignment="1">
      <alignment horizontal="left" vertical="center"/>
    </xf>
    <xf numFmtId="0" fontId="18" fillId="0" borderId="0" xfId="0" applyFont="1" applyAlignment="1">
      <alignment horizontal="justify"/>
    </xf>
    <xf numFmtId="0" fontId="18" fillId="4" borderId="11" xfId="0" applyFont="1" applyFill="1" applyBorder="1" applyAlignment="1">
      <alignment horizontal="justify" vertical="center"/>
    </xf>
    <xf numFmtId="0" fontId="21" fillId="5" borderId="12" xfId="0" applyFont="1" applyFill="1" applyBorder="1" applyAlignment="1">
      <alignment horizontal="left" vertical="center" wrapText="1"/>
    </xf>
    <xf numFmtId="0" fontId="26" fillId="4" borderId="14" xfId="0" applyFont="1" applyFill="1" applyBorder="1" applyAlignment="1">
      <alignment horizontal="left" vertical="center" wrapText="1"/>
    </xf>
    <xf numFmtId="0" fontId="26" fillId="4" borderId="1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18" fillId="0" borderId="11" xfId="0" applyFont="1" applyBorder="1" applyAlignment="1">
      <alignment horizontal="justify" vertical="center"/>
    </xf>
    <xf numFmtId="0" fontId="62" fillId="0" borderId="61" xfId="0" applyFont="1" applyBorder="1" applyAlignment="1">
      <alignment horizontal="left" vertical="center" wrapText="1"/>
    </xf>
    <xf numFmtId="0" fontId="62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164" fontId="4" fillId="2" borderId="74" xfId="2" applyNumberFormat="1" applyFont="1" applyFill="1" applyBorder="1" applyAlignment="1">
      <alignment horizontal="left" vertical="center"/>
    </xf>
    <xf numFmtId="164" fontId="4" fillId="2" borderId="75" xfId="2" applyNumberFormat="1" applyFont="1" applyFill="1" applyBorder="1" applyAlignment="1">
      <alignment horizontal="left" vertical="center"/>
    </xf>
    <xf numFmtId="164" fontId="4" fillId="2" borderId="23" xfId="2" applyNumberFormat="1" applyFont="1" applyFill="1" applyBorder="1" applyAlignment="1">
      <alignment horizontal="left" vertical="center"/>
    </xf>
    <xf numFmtId="164" fontId="4" fillId="2" borderId="24" xfId="2" applyNumberFormat="1" applyFont="1" applyFill="1" applyBorder="1" applyAlignment="1">
      <alignment horizontal="left" vertical="center"/>
    </xf>
    <xf numFmtId="164" fontId="7" fillId="12" borderId="59" xfId="2" applyNumberFormat="1" applyFont="1" applyFill="1" applyBorder="1" applyAlignment="1">
      <alignment horizontal="left" vertical="center"/>
    </xf>
    <xf numFmtId="164" fontId="7" fillId="12" borderId="1" xfId="2" applyNumberFormat="1" applyFont="1" applyFill="1" applyBorder="1" applyAlignment="1">
      <alignment horizontal="left" vertical="center"/>
    </xf>
    <xf numFmtId="164" fontId="7" fillId="12" borderId="5" xfId="2" applyNumberFormat="1" applyFont="1" applyFill="1" applyBorder="1" applyAlignment="1">
      <alignment horizontal="left" vertical="center"/>
    </xf>
    <xf numFmtId="164" fontId="48" fillId="7" borderId="55" xfId="0" applyNumberFormat="1" applyFont="1" applyFill="1" applyBorder="1" applyAlignment="1">
      <alignment horizontal="center" vertical="center"/>
    </xf>
    <xf numFmtId="164" fontId="48" fillId="7" borderId="56" xfId="0" applyNumberFormat="1" applyFont="1" applyFill="1" applyBorder="1" applyAlignment="1">
      <alignment horizontal="center" vertical="center"/>
    </xf>
    <xf numFmtId="164" fontId="48" fillId="7" borderId="57" xfId="0" applyNumberFormat="1" applyFont="1" applyFill="1" applyBorder="1" applyAlignment="1">
      <alignment horizontal="center" vertical="center"/>
    </xf>
    <xf numFmtId="0" fontId="48" fillId="7" borderId="55" xfId="0" applyFont="1" applyFill="1" applyBorder="1" applyAlignment="1">
      <alignment horizontal="left" vertical="center"/>
    </xf>
    <xf numFmtId="0" fontId="48" fillId="7" borderId="56" xfId="0" applyFont="1" applyFill="1" applyBorder="1" applyAlignment="1">
      <alignment horizontal="left" vertical="center"/>
    </xf>
    <xf numFmtId="0" fontId="48" fillId="7" borderId="57" xfId="0" applyFont="1" applyFill="1" applyBorder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0" borderId="72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52" fillId="9" borderId="59" xfId="0" applyFont="1" applyFill="1" applyBorder="1" applyAlignment="1">
      <alignment horizontal="left" vertical="center"/>
    </xf>
    <xf numFmtId="0" fontId="52" fillId="9" borderId="1" xfId="0" applyFont="1" applyFill="1" applyBorder="1" applyAlignment="1">
      <alignment horizontal="left" vertical="center"/>
    </xf>
    <xf numFmtId="0" fontId="52" fillId="9" borderId="53" xfId="0" applyFont="1" applyFill="1" applyBorder="1" applyAlignment="1">
      <alignment horizontal="left" vertical="center"/>
    </xf>
    <xf numFmtId="0" fontId="67" fillId="12" borderId="59" xfId="2" applyFont="1" applyFill="1" applyBorder="1" applyAlignment="1">
      <alignment horizontal="left" vertical="center" wrapText="1"/>
    </xf>
    <xf numFmtId="0" fontId="67" fillId="12" borderId="1" xfId="2" applyFont="1" applyFill="1" applyBorder="1" applyAlignment="1">
      <alignment horizontal="left" vertical="center" wrapText="1"/>
    </xf>
    <xf numFmtId="0" fontId="67" fillId="12" borderId="53" xfId="2" applyFont="1" applyFill="1" applyBorder="1" applyAlignment="1">
      <alignment horizontal="left" vertical="center" wrapText="1"/>
    </xf>
    <xf numFmtId="0" fontId="67" fillId="2" borderId="0" xfId="2" applyFont="1" applyFill="1" applyAlignment="1">
      <alignment horizontal="left" vertical="center"/>
    </xf>
    <xf numFmtId="0" fontId="40" fillId="3" borderId="45" xfId="0" applyFont="1" applyFill="1" applyBorder="1" applyAlignment="1">
      <alignment horizontal="left" vertical="center" wrapText="1"/>
    </xf>
    <xf numFmtId="2" fontId="46" fillId="0" borderId="7" xfId="0" applyNumberFormat="1" applyFont="1" applyBorder="1" applyAlignment="1">
      <alignment horizontal="left" vertical="center"/>
    </xf>
    <xf numFmtId="2" fontId="62" fillId="0" borderId="45" xfId="0" applyNumberFormat="1" applyFont="1" applyBorder="1" applyAlignment="1">
      <alignment horizontal="left" vertical="center"/>
    </xf>
    <xf numFmtId="2" fontId="71" fillId="11" borderId="51" xfId="0" applyNumberFormat="1" applyFont="1" applyFill="1" applyBorder="1" applyAlignment="1">
      <alignment horizontal="left" vertical="center" wrapText="1"/>
    </xf>
    <xf numFmtId="2" fontId="71" fillId="11" borderId="53" xfId="0" applyNumberFormat="1" applyFont="1" applyFill="1" applyBorder="1" applyAlignment="1">
      <alignment horizontal="left" vertical="center" wrapText="1"/>
    </xf>
    <xf numFmtId="2" fontId="45" fillId="11" borderId="21" xfId="0" applyNumberFormat="1" applyFont="1" applyFill="1" applyBorder="1" applyAlignment="1">
      <alignment horizontal="left" vertical="top" wrapText="1"/>
    </xf>
    <xf numFmtId="2" fontId="45" fillId="11" borderId="22" xfId="0" applyNumberFormat="1" applyFont="1" applyFill="1" applyBorder="1" applyAlignment="1">
      <alignment horizontal="left" vertical="top" wrapText="1"/>
    </xf>
    <xf numFmtId="2" fontId="50" fillId="3" borderId="68" xfId="0" applyNumberFormat="1" applyFont="1" applyFill="1" applyBorder="1" applyAlignment="1">
      <alignment horizontal="left" vertical="center"/>
    </xf>
    <xf numFmtId="2" fontId="50" fillId="3" borderId="69" xfId="0" applyNumberFormat="1" applyFont="1" applyFill="1" applyBorder="1" applyAlignment="1">
      <alignment horizontal="left" vertical="center"/>
    </xf>
    <xf numFmtId="2" fontId="50" fillId="3" borderId="16" xfId="0" applyNumberFormat="1" applyFont="1" applyFill="1" applyBorder="1" applyAlignment="1">
      <alignment horizontal="left" vertical="center"/>
    </xf>
    <xf numFmtId="2" fontId="50" fillId="3" borderId="40" xfId="0" applyNumberFormat="1" applyFont="1" applyFill="1" applyBorder="1" applyAlignment="1">
      <alignment horizontal="left" vertical="center"/>
    </xf>
    <xf numFmtId="0" fontId="40" fillId="6" borderId="35" xfId="0" applyFont="1" applyFill="1" applyBorder="1" applyAlignment="1">
      <alignment horizontal="left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40" fillId="3" borderId="7" xfId="0" applyFont="1" applyFill="1" applyBorder="1" applyAlignment="1">
      <alignment horizontal="left" vertical="center" wrapText="1"/>
    </xf>
  </cellXfs>
  <cellStyles count="10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Header" xfId="5" xr:uid="{00000000-0005-0000-0000-000003000000}"/>
    <cellStyle name="Normální" xfId="0" builtinId="0"/>
    <cellStyle name="Normální 2" xfId="4" xr:uid="{00000000-0005-0000-0000-000005000000}"/>
    <cellStyle name="Normální 3" xfId="3" xr:uid="{00000000-0005-0000-0000-000006000000}"/>
    <cellStyle name="Normální 4" xfId="6" xr:uid="{00000000-0005-0000-0000-000007000000}"/>
    <cellStyle name="Normální 4 2" xfId="9" xr:uid="{00000000-0005-0000-0000-000008000000}"/>
    <cellStyle name="Normální 5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workbookViewId="0">
      <selection activeCell="F44" sqref="F44"/>
    </sheetView>
  </sheetViews>
  <sheetFormatPr defaultRowHeight="15" x14ac:dyDescent="0.25"/>
  <cols>
    <col min="1" max="1" width="7.7109375" style="4" customWidth="1"/>
    <col min="2" max="2" width="33.7109375" style="4" customWidth="1"/>
    <col min="3" max="4" width="19.7109375" style="4" customWidth="1"/>
    <col min="5" max="5" width="19.7109375" style="5" customWidth="1"/>
  </cols>
  <sheetData>
    <row r="1" spans="1:5" s="1" customFormat="1" x14ac:dyDescent="0.25">
      <c r="A1" s="4"/>
      <c r="B1" s="4"/>
      <c r="C1" s="4"/>
      <c r="D1" s="4"/>
      <c r="E1" s="5"/>
    </row>
    <row r="2" spans="1:5" s="1" customFormat="1" ht="21" customHeight="1" x14ac:dyDescent="0.25">
      <c r="A2" s="6" t="s">
        <v>38</v>
      </c>
      <c r="B2" s="7"/>
      <c r="C2" s="7"/>
      <c r="D2" s="7"/>
      <c r="E2" s="8"/>
    </row>
    <row r="3" spans="1:5" ht="15.75" customHeight="1" x14ac:dyDescent="0.25">
      <c r="A3" s="9"/>
    </row>
    <row r="4" spans="1:5" ht="15.75" customHeight="1" x14ac:dyDescent="0.25">
      <c r="A4" s="236" t="s">
        <v>39</v>
      </c>
      <c r="B4" s="236"/>
      <c r="C4" s="236"/>
      <c r="D4" s="236"/>
    </row>
    <row r="5" spans="1:5" ht="15.75" customHeight="1" thickBot="1" x14ac:dyDescent="0.3">
      <c r="A5" s="10" t="s">
        <v>180</v>
      </c>
      <c r="E5" s="5">
        <v>93000000</v>
      </c>
    </row>
    <row r="6" spans="1:5" ht="15.75" customHeight="1" x14ac:dyDescent="0.25">
      <c r="A6" s="237" t="s">
        <v>40</v>
      </c>
      <c r="B6" s="237"/>
      <c r="C6" s="237"/>
      <c r="D6" s="237"/>
      <c r="E6" s="62">
        <f>SUM(E5)</f>
        <v>93000000</v>
      </c>
    </row>
    <row r="7" spans="1:5" ht="15.75" customHeight="1" x14ac:dyDescent="0.25">
      <c r="A7" s="11"/>
      <c r="E7" s="46"/>
    </row>
    <row r="8" spans="1:5" ht="15.75" customHeight="1" x14ac:dyDescent="0.25">
      <c r="A8" s="236" t="s">
        <v>41</v>
      </c>
      <c r="B8" s="236"/>
      <c r="C8" s="236"/>
      <c r="D8" s="236"/>
      <c r="E8" s="46"/>
    </row>
    <row r="9" spans="1:5" ht="15.75" customHeight="1" thickBot="1" x14ac:dyDescent="0.3">
      <c r="A9" s="10" t="s">
        <v>180</v>
      </c>
      <c r="E9" s="5">
        <v>100000000</v>
      </c>
    </row>
    <row r="10" spans="1:5" ht="15.75" customHeight="1" x14ac:dyDescent="0.25">
      <c r="A10" s="237" t="s">
        <v>42</v>
      </c>
      <c r="B10" s="237"/>
      <c r="C10" s="237"/>
      <c r="D10" s="237"/>
      <c r="E10" s="62">
        <f>SUM(E9)</f>
        <v>100000000</v>
      </c>
    </row>
    <row r="11" spans="1:5" ht="15.75" customHeight="1" x14ac:dyDescent="0.25">
      <c r="A11" s="11"/>
      <c r="E11" s="47"/>
    </row>
    <row r="12" spans="1:5" ht="15.75" customHeight="1" x14ac:dyDescent="0.25">
      <c r="A12" s="236" t="s">
        <v>43</v>
      </c>
      <c r="B12" s="236"/>
      <c r="C12" s="236"/>
      <c r="D12" s="236"/>
      <c r="E12" s="47"/>
    </row>
    <row r="13" spans="1:5" ht="15.75" customHeight="1" x14ac:dyDescent="0.25">
      <c r="A13" s="231" t="s">
        <v>181</v>
      </c>
      <c r="B13" s="231"/>
      <c r="C13" s="231"/>
      <c r="D13" s="231"/>
      <c r="E13" s="61">
        <v>8494940.6300000008</v>
      </c>
    </row>
    <row r="14" spans="1:5" ht="15.75" customHeight="1" x14ac:dyDescent="0.25">
      <c r="A14" s="231" t="s">
        <v>182</v>
      </c>
      <c r="B14" s="231"/>
      <c r="C14" s="231"/>
      <c r="D14" s="231"/>
      <c r="E14" s="57">
        <v>0</v>
      </c>
    </row>
    <row r="15" spans="1:5" ht="15.75" customHeight="1" thickBot="1" x14ac:dyDescent="0.3">
      <c r="A15" s="231" t="s">
        <v>183</v>
      </c>
      <c r="B15" s="231"/>
      <c r="C15" s="231"/>
      <c r="D15" s="231"/>
      <c r="E15" s="57">
        <v>-1494940.63</v>
      </c>
    </row>
    <row r="16" spans="1:5" ht="15.75" customHeight="1" x14ac:dyDescent="0.25">
      <c r="A16" s="232" t="s">
        <v>44</v>
      </c>
      <c r="B16" s="232"/>
      <c r="C16" s="232"/>
      <c r="D16" s="232"/>
      <c r="E16" s="62">
        <f>SUM(E13:E15)</f>
        <v>7000000.0000000009</v>
      </c>
    </row>
    <row r="17" spans="1:5" ht="15.75" customHeight="1" x14ac:dyDescent="0.25"/>
    <row r="18" spans="1:5" ht="15.75" customHeight="1" x14ac:dyDescent="0.25"/>
    <row r="19" spans="1:5" ht="15.75" customHeight="1" x14ac:dyDescent="0.25"/>
    <row r="20" spans="1:5" ht="15.75" customHeight="1" thickBot="1" x14ac:dyDescent="0.3">
      <c r="A20" s="6" t="s">
        <v>45</v>
      </c>
      <c r="B20" s="7"/>
      <c r="C20" s="7"/>
      <c r="D20" s="7"/>
      <c r="E20" s="8"/>
    </row>
    <row r="21" spans="1:5" ht="15.75" customHeight="1" thickBot="1" x14ac:dyDescent="0.3">
      <c r="A21" s="233" t="s">
        <v>46</v>
      </c>
      <c r="B21" s="233"/>
      <c r="C21" s="48" t="s">
        <v>179</v>
      </c>
      <c r="D21" s="12"/>
      <c r="E21" s="13"/>
    </row>
    <row r="22" spans="1:5" ht="15.75" customHeight="1" x14ac:dyDescent="0.25">
      <c r="A22" s="234" t="s">
        <v>286</v>
      </c>
      <c r="B22" s="234"/>
      <c r="C22" s="49">
        <f>SUM(E6)</f>
        <v>93000000</v>
      </c>
      <c r="D22" s="14"/>
      <c r="E22" s="15"/>
    </row>
    <row r="23" spans="1:5" ht="15.75" customHeight="1" thickBot="1" x14ac:dyDescent="0.3">
      <c r="A23" s="235" t="s">
        <v>287</v>
      </c>
      <c r="B23" s="235"/>
      <c r="C23" s="50">
        <f>SUM(E9)</f>
        <v>100000000</v>
      </c>
      <c r="D23" s="14"/>
      <c r="E23" s="15"/>
    </row>
    <row r="24" spans="1:5" ht="15.75" customHeight="1" thickBot="1" x14ac:dyDescent="0.3">
      <c r="A24" s="227" t="s">
        <v>47</v>
      </c>
      <c r="B24" s="227"/>
      <c r="C24" s="51">
        <f>SUM(C22-C23)</f>
        <v>-7000000</v>
      </c>
      <c r="D24" s="16"/>
      <c r="E24" s="17"/>
    </row>
    <row r="25" spans="1:5" ht="15.75" customHeight="1" thickBot="1" x14ac:dyDescent="0.3">
      <c r="A25" s="18"/>
      <c r="B25" s="18"/>
      <c r="C25" s="52"/>
      <c r="D25" s="19"/>
      <c r="E25" s="20"/>
    </row>
    <row r="26" spans="1:5" ht="15.75" customHeight="1" thickBot="1" x14ac:dyDescent="0.3">
      <c r="A26" s="228" t="s">
        <v>48</v>
      </c>
      <c r="B26" s="228"/>
      <c r="C26" s="48" t="s">
        <v>179</v>
      </c>
      <c r="D26" s="12"/>
      <c r="E26" s="13"/>
    </row>
    <row r="27" spans="1:5" ht="25.5" customHeight="1" x14ac:dyDescent="0.25">
      <c r="A27" s="21" t="s">
        <v>49</v>
      </c>
      <c r="B27" s="22" t="s">
        <v>50</v>
      </c>
      <c r="C27" s="35">
        <v>8494940.6300000008</v>
      </c>
      <c r="D27" s="24"/>
      <c r="E27" s="13"/>
    </row>
    <row r="28" spans="1:5" ht="25.5" customHeight="1" x14ac:dyDescent="0.25">
      <c r="A28" s="21" t="s">
        <v>86</v>
      </c>
      <c r="B28" s="22" t="s">
        <v>59</v>
      </c>
      <c r="C28" s="23">
        <f>SUM(E14)</f>
        <v>0</v>
      </c>
      <c r="D28" s="24"/>
      <c r="E28" s="25"/>
    </row>
    <row r="29" spans="1:5" ht="25.5" customHeight="1" x14ac:dyDescent="0.25">
      <c r="A29" s="21" t="s">
        <v>51</v>
      </c>
      <c r="B29" s="22" t="s">
        <v>52</v>
      </c>
      <c r="C29" s="35">
        <f>SUM(E15)</f>
        <v>-1494940.63</v>
      </c>
      <c r="D29" s="14"/>
      <c r="E29" s="15"/>
    </row>
    <row r="30" spans="1:5" ht="15.75" customHeight="1" thickBot="1" x14ac:dyDescent="0.3">
      <c r="A30" s="26" t="s">
        <v>53</v>
      </c>
      <c r="B30" s="27" t="s">
        <v>54</v>
      </c>
      <c r="C30" s="28">
        <v>0</v>
      </c>
      <c r="D30" s="24"/>
      <c r="E30" s="25"/>
    </row>
    <row r="31" spans="1:5" ht="15.75" customHeight="1" thickBot="1" x14ac:dyDescent="0.3">
      <c r="A31" s="228" t="s">
        <v>55</v>
      </c>
      <c r="B31" s="228"/>
      <c r="C31" s="51">
        <f>SUM(C27:C30)</f>
        <v>7000000.0000000009</v>
      </c>
      <c r="D31" s="16"/>
      <c r="E31" s="17"/>
    </row>
    <row r="32" spans="1:5" ht="15.75" customHeight="1" thickBot="1" x14ac:dyDescent="0.3">
      <c r="A32" s="29"/>
      <c r="B32" s="29"/>
      <c r="C32" s="53"/>
      <c r="D32" s="30"/>
      <c r="E32" s="31"/>
    </row>
    <row r="33" spans="1:5" ht="15.75" customHeight="1" thickBot="1" x14ac:dyDescent="0.3">
      <c r="A33" s="228" t="s">
        <v>56</v>
      </c>
      <c r="B33" s="228"/>
      <c r="C33" s="48" t="s">
        <v>179</v>
      </c>
      <c r="D33" s="12"/>
      <c r="E33" s="13"/>
    </row>
    <row r="34" spans="1:5" ht="15.75" customHeight="1" x14ac:dyDescent="0.25">
      <c r="A34" s="229" t="s">
        <v>57</v>
      </c>
      <c r="B34" s="229"/>
      <c r="C34" s="54">
        <f>SUM(C22+C27+C28)</f>
        <v>101494940.63</v>
      </c>
      <c r="D34" s="14"/>
      <c r="E34" s="15"/>
    </row>
    <row r="35" spans="1:5" ht="15.75" customHeight="1" thickBot="1" x14ac:dyDescent="0.3">
      <c r="A35" s="230" t="s">
        <v>58</v>
      </c>
      <c r="B35" s="230"/>
      <c r="C35" s="55">
        <f>SUM(C23-C29)</f>
        <v>101494940.63</v>
      </c>
      <c r="D35" s="223"/>
      <c r="E35" s="224"/>
    </row>
    <row r="36" spans="1:5" ht="15.75" customHeight="1" thickBot="1" x14ac:dyDescent="0.3">
      <c r="A36" s="29"/>
      <c r="B36" s="29"/>
      <c r="C36" s="56">
        <f>SUM(C34-C35)</f>
        <v>0</v>
      </c>
      <c r="D36" s="225"/>
      <c r="E36" s="226"/>
    </row>
    <row r="37" spans="1:5" ht="15.75" customHeight="1" x14ac:dyDescent="0.25"/>
    <row r="38" spans="1:5" x14ac:dyDescent="0.25">
      <c r="A38" s="222" t="s">
        <v>109</v>
      </c>
      <c r="B38" s="222"/>
      <c r="C38" s="222"/>
      <c r="D38" s="73"/>
      <c r="E38" s="114"/>
    </row>
    <row r="39" spans="1:5" s="4" customFormat="1" ht="16.350000000000001" customHeight="1" x14ac:dyDescent="0.25">
      <c r="E39" s="5"/>
    </row>
    <row r="40" spans="1:5" s="4" customFormat="1" ht="16.350000000000001" customHeight="1" x14ac:dyDescent="0.25">
      <c r="E40" s="5"/>
    </row>
    <row r="41" spans="1:5" s="4" customFormat="1" ht="16.350000000000001" customHeight="1" x14ac:dyDescent="0.25">
      <c r="E41" s="5"/>
    </row>
    <row r="42" spans="1:5" s="4" customFormat="1" ht="16.350000000000001" customHeight="1" x14ac:dyDescent="0.25">
      <c r="E42" s="5"/>
    </row>
    <row r="43" spans="1:5" s="4" customFormat="1" ht="16.350000000000001" customHeight="1" x14ac:dyDescent="0.25">
      <c r="E43" s="5"/>
    </row>
    <row r="44" spans="1:5" s="4" customFormat="1" ht="16.350000000000001" customHeight="1" x14ac:dyDescent="0.25">
      <c r="E44" s="5"/>
    </row>
    <row r="45" spans="1:5" s="4" customFormat="1" ht="16.350000000000001" customHeight="1" x14ac:dyDescent="0.25">
      <c r="E45" s="5"/>
    </row>
    <row r="46" spans="1:5" s="4" customFormat="1" ht="16.350000000000001" customHeight="1" x14ac:dyDescent="0.25">
      <c r="E46" s="5"/>
    </row>
    <row r="47" spans="1:5" s="4" customFormat="1" ht="16.350000000000001" customHeight="1" x14ac:dyDescent="0.25">
      <c r="E47" s="5"/>
    </row>
    <row r="48" spans="1:5" s="4" customFormat="1" ht="16.350000000000001" customHeight="1" x14ac:dyDescent="0.25">
      <c r="E48" s="5"/>
    </row>
    <row r="49" spans="5:5" s="4" customFormat="1" ht="16.350000000000001" customHeight="1" x14ac:dyDescent="0.25">
      <c r="E49" s="5"/>
    </row>
    <row r="50" spans="5:5" s="4" customFormat="1" ht="16.350000000000001" customHeight="1" x14ac:dyDescent="0.25">
      <c r="E50" s="5"/>
    </row>
    <row r="51" spans="5:5" s="4" customFormat="1" ht="16.350000000000001" customHeight="1" x14ac:dyDescent="0.25">
      <c r="E51" s="5"/>
    </row>
    <row r="52" spans="5:5" s="4" customFormat="1" ht="16.350000000000001" customHeight="1" x14ac:dyDescent="0.25">
      <c r="E52" s="5"/>
    </row>
    <row r="53" spans="5:5" s="4" customFormat="1" ht="16.350000000000001" customHeight="1" x14ac:dyDescent="0.25">
      <c r="E53" s="5"/>
    </row>
    <row r="54" spans="5:5" s="4" customFormat="1" ht="16.350000000000001" customHeight="1" x14ac:dyDescent="0.25">
      <c r="E54" s="5"/>
    </row>
    <row r="55" spans="5:5" s="4" customFormat="1" ht="16.350000000000001" customHeight="1" x14ac:dyDescent="0.25">
      <c r="E55" s="5"/>
    </row>
    <row r="56" spans="5:5" s="4" customFormat="1" ht="16.350000000000001" customHeight="1" x14ac:dyDescent="0.25">
      <c r="E56" s="5"/>
    </row>
    <row r="57" spans="5:5" s="4" customFormat="1" ht="16.350000000000001" customHeight="1" x14ac:dyDescent="0.25">
      <c r="E57" s="5"/>
    </row>
    <row r="58" spans="5:5" s="4" customFormat="1" ht="16.350000000000001" customHeight="1" x14ac:dyDescent="0.25">
      <c r="E58" s="5"/>
    </row>
    <row r="59" spans="5:5" s="4" customFormat="1" ht="16.350000000000001" customHeight="1" x14ac:dyDescent="0.25">
      <c r="E59" s="5"/>
    </row>
    <row r="60" spans="5:5" s="4" customFormat="1" ht="16.350000000000001" customHeight="1" x14ac:dyDescent="0.25">
      <c r="E60" s="5"/>
    </row>
    <row r="61" spans="5:5" s="4" customFormat="1" ht="16.350000000000001" customHeight="1" x14ac:dyDescent="0.25">
      <c r="E61" s="5"/>
    </row>
    <row r="62" spans="5:5" s="4" customFormat="1" ht="16.350000000000001" customHeight="1" x14ac:dyDescent="0.25">
      <c r="E62" s="5"/>
    </row>
    <row r="63" spans="5:5" s="4" customFormat="1" ht="16.350000000000001" customHeight="1" x14ac:dyDescent="0.25">
      <c r="E63" s="5"/>
    </row>
    <row r="64" spans="5:5" s="4" customFormat="1" ht="16.350000000000001" customHeight="1" x14ac:dyDescent="0.25">
      <c r="E64" s="5"/>
    </row>
    <row r="65" spans="5:5" s="4" customFormat="1" ht="16.350000000000001" customHeight="1" x14ac:dyDescent="0.25">
      <c r="E65" s="5"/>
    </row>
    <row r="66" spans="5:5" s="4" customFormat="1" ht="16.350000000000001" customHeight="1" x14ac:dyDescent="0.25">
      <c r="E66" s="5"/>
    </row>
    <row r="67" spans="5:5" s="4" customFormat="1" ht="16.350000000000001" customHeight="1" x14ac:dyDescent="0.25">
      <c r="E67" s="5"/>
    </row>
    <row r="68" spans="5:5" s="4" customFormat="1" ht="16.350000000000001" customHeight="1" x14ac:dyDescent="0.25">
      <c r="E68" s="5"/>
    </row>
    <row r="69" spans="5:5" s="4" customFormat="1" ht="16.350000000000001" customHeight="1" x14ac:dyDescent="0.25">
      <c r="E69" s="5"/>
    </row>
    <row r="70" spans="5:5" s="4" customFormat="1" ht="16.350000000000001" customHeight="1" x14ac:dyDescent="0.25">
      <c r="E70" s="5"/>
    </row>
    <row r="71" spans="5:5" s="4" customFormat="1" ht="16.350000000000001" customHeight="1" x14ac:dyDescent="0.25">
      <c r="E71" s="5"/>
    </row>
    <row r="72" spans="5:5" s="4" customFormat="1" ht="16.350000000000001" customHeight="1" x14ac:dyDescent="0.25">
      <c r="E72" s="5"/>
    </row>
    <row r="73" spans="5:5" s="4" customFormat="1" ht="16.350000000000001" customHeight="1" x14ac:dyDescent="0.25">
      <c r="E73" s="5"/>
    </row>
    <row r="74" spans="5:5" s="4" customFormat="1" ht="15.75" customHeight="1" x14ac:dyDescent="0.25">
      <c r="E74" s="5"/>
    </row>
    <row r="75" spans="5:5" s="4" customFormat="1" ht="15.75" customHeight="1" x14ac:dyDescent="0.25">
      <c r="E75" s="5"/>
    </row>
    <row r="76" spans="5:5" s="4" customFormat="1" ht="15.75" customHeight="1" x14ac:dyDescent="0.25">
      <c r="E76" s="5"/>
    </row>
    <row r="77" spans="5:5" s="4" customFormat="1" ht="15.75" customHeight="1" x14ac:dyDescent="0.25">
      <c r="E77" s="5"/>
    </row>
    <row r="78" spans="5:5" s="4" customFormat="1" ht="15.75" customHeight="1" x14ac:dyDescent="0.25">
      <c r="E78" s="5"/>
    </row>
    <row r="79" spans="5:5" s="4" customFormat="1" ht="15.75" customHeight="1" x14ac:dyDescent="0.25">
      <c r="E79" s="5"/>
    </row>
    <row r="80" spans="5:5" s="4" customFormat="1" ht="15.75" customHeight="1" x14ac:dyDescent="0.25">
      <c r="E80" s="5"/>
    </row>
    <row r="81" spans="5:5" s="4" customFormat="1" ht="15.75" customHeight="1" x14ac:dyDescent="0.25">
      <c r="E81" s="5"/>
    </row>
    <row r="82" spans="5:5" s="4" customFormat="1" ht="15.75" customHeight="1" x14ac:dyDescent="0.25">
      <c r="E82" s="5"/>
    </row>
    <row r="83" spans="5:5" s="4" customFormat="1" ht="15.75" customHeight="1" x14ac:dyDescent="0.25">
      <c r="E83" s="5"/>
    </row>
    <row r="84" spans="5:5" s="4" customFormat="1" ht="15.75" customHeight="1" x14ac:dyDescent="0.25">
      <c r="E84" s="5"/>
    </row>
    <row r="85" spans="5:5" s="4" customFormat="1" ht="15.75" customHeight="1" x14ac:dyDescent="0.25">
      <c r="E85" s="5"/>
    </row>
    <row r="86" spans="5:5" s="4" customFormat="1" ht="15.75" customHeight="1" x14ac:dyDescent="0.25">
      <c r="E86" s="5"/>
    </row>
    <row r="87" spans="5:5" s="4" customFormat="1" ht="15.75" customHeight="1" x14ac:dyDescent="0.25">
      <c r="E87" s="5"/>
    </row>
    <row r="88" spans="5:5" s="4" customFormat="1" ht="15.75" customHeight="1" x14ac:dyDescent="0.25">
      <c r="E88" s="5"/>
    </row>
    <row r="89" spans="5:5" s="4" customFormat="1" ht="15.75" customHeight="1" x14ac:dyDescent="0.25">
      <c r="E89" s="5"/>
    </row>
    <row r="90" spans="5:5" s="4" customFormat="1" ht="15.75" customHeight="1" x14ac:dyDescent="0.25">
      <c r="E90" s="5"/>
    </row>
    <row r="91" spans="5:5" s="4" customFormat="1" ht="15.75" customHeight="1" x14ac:dyDescent="0.25">
      <c r="E91" s="5"/>
    </row>
    <row r="92" spans="5:5" s="4" customFormat="1" ht="15.75" customHeight="1" x14ac:dyDescent="0.25">
      <c r="E92" s="5"/>
    </row>
    <row r="93" spans="5:5" s="4" customFormat="1" ht="15.75" customHeight="1" x14ac:dyDescent="0.25">
      <c r="E93" s="5"/>
    </row>
    <row r="94" spans="5:5" s="4" customFormat="1" ht="15.75" customHeight="1" x14ac:dyDescent="0.25">
      <c r="E94" s="5"/>
    </row>
    <row r="95" spans="5:5" s="4" customFormat="1" ht="15.75" customHeight="1" x14ac:dyDescent="0.25">
      <c r="E95" s="5"/>
    </row>
    <row r="96" spans="5:5" ht="15.75" customHeight="1" x14ac:dyDescent="0.25"/>
    <row r="97" spans="1:5" s="2" customFormat="1" ht="15.75" customHeight="1" x14ac:dyDescent="0.25">
      <c r="A97" s="4"/>
      <c r="B97" s="4"/>
      <c r="C97" s="4"/>
      <c r="D97" s="4"/>
      <c r="E97" s="5"/>
    </row>
    <row r="100" spans="1:5" s="3" customFormat="1" x14ac:dyDescent="0.25">
      <c r="A100" s="4"/>
      <c r="B100" s="4"/>
      <c r="C100" s="4"/>
      <c r="D100" s="4"/>
      <c r="E100" s="5"/>
    </row>
  </sheetData>
  <mergeCells count="21">
    <mergeCell ref="A14:D14"/>
    <mergeCell ref="A13:D13"/>
    <mergeCell ref="A4:D4"/>
    <mergeCell ref="A6:D6"/>
    <mergeCell ref="A8:D8"/>
    <mergeCell ref="A10:D10"/>
    <mergeCell ref="A12:D12"/>
    <mergeCell ref="A15:D15"/>
    <mergeCell ref="A16:D16"/>
    <mergeCell ref="A21:B21"/>
    <mergeCell ref="A22:B22"/>
    <mergeCell ref="A23:B23"/>
    <mergeCell ref="A38:C38"/>
    <mergeCell ref="D35:E35"/>
    <mergeCell ref="D36:E36"/>
    <mergeCell ref="A24:B24"/>
    <mergeCell ref="A26:B26"/>
    <mergeCell ref="A31:B31"/>
    <mergeCell ref="A33:B33"/>
    <mergeCell ref="A34:B34"/>
    <mergeCell ref="A35:B35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CZ00303453&amp;C&amp;"-,Tučné"&amp;14NÁVRH ROZPOČTU
 &amp;A
&amp;RRok  2026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04"/>
  <sheetViews>
    <sheetView workbookViewId="0">
      <selection activeCell="D16" sqref="D16"/>
    </sheetView>
  </sheetViews>
  <sheetFormatPr defaultRowHeight="15" x14ac:dyDescent="0.25"/>
  <cols>
    <col min="1" max="2" width="4.7109375" style="81" customWidth="1"/>
    <col min="3" max="3" width="36.7109375" style="90" customWidth="1"/>
    <col min="4" max="6" width="16.7109375" style="114" customWidth="1"/>
    <col min="7" max="7" width="50.7109375" style="90" customWidth="1"/>
    <col min="8" max="9" width="8.85546875" style="81"/>
    <col min="10" max="12" width="8.85546875" style="82"/>
    <col min="13" max="13" width="8.85546875" style="32"/>
  </cols>
  <sheetData>
    <row r="2" spans="1:13" s="163" customFormat="1" ht="24" customHeight="1" thickBot="1" x14ac:dyDescent="0.3">
      <c r="A2" s="157" t="s">
        <v>0</v>
      </c>
      <c r="B2" s="157"/>
      <c r="C2" s="158"/>
      <c r="D2" s="159"/>
      <c r="E2" s="159"/>
      <c r="F2" s="160"/>
      <c r="G2" s="161"/>
      <c r="H2" s="162"/>
      <c r="I2" s="162"/>
      <c r="J2" s="162"/>
      <c r="K2" s="162"/>
      <c r="L2" s="162"/>
      <c r="M2" s="162"/>
    </row>
    <row r="3" spans="1:13" s="32" customFormat="1" ht="24" customHeight="1" thickBot="1" x14ac:dyDescent="0.3">
      <c r="A3" s="91" t="s">
        <v>1</v>
      </c>
      <c r="B3" s="92" t="s">
        <v>2</v>
      </c>
      <c r="C3" s="166" t="s">
        <v>3</v>
      </c>
      <c r="D3" s="147" t="s">
        <v>176</v>
      </c>
      <c r="E3" s="148" t="s">
        <v>177</v>
      </c>
      <c r="F3" s="149" t="s">
        <v>178</v>
      </c>
      <c r="G3" s="86" t="s">
        <v>294</v>
      </c>
      <c r="H3" s="81"/>
      <c r="I3" s="81"/>
      <c r="J3" s="82"/>
      <c r="K3" s="82"/>
      <c r="L3" s="82"/>
    </row>
    <row r="4" spans="1:13" s="4" customFormat="1" ht="15" customHeight="1" x14ac:dyDescent="0.25">
      <c r="A4" s="93" t="s">
        <v>4</v>
      </c>
      <c r="B4" s="94" t="s">
        <v>110</v>
      </c>
      <c r="C4" s="167" t="s">
        <v>60</v>
      </c>
      <c r="D4" s="140">
        <v>8000000</v>
      </c>
      <c r="E4" s="72">
        <v>7941192.0899999999</v>
      </c>
      <c r="F4" s="115">
        <v>9618384</v>
      </c>
      <c r="G4" s="95" t="s">
        <v>184</v>
      </c>
      <c r="H4" s="81"/>
      <c r="I4" s="81"/>
      <c r="J4" s="81"/>
      <c r="K4" s="81"/>
      <c r="L4" s="81"/>
      <c r="M4" s="33"/>
    </row>
    <row r="5" spans="1:13" s="4" customFormat="1" ht="15" customHeight="1" x14ac:dyDescent="0.25">
      <c r="A5" s="96" t="s">
        <v>4</v>
      </c>
      <c r="B5" s="97" t="s">
        <v>111</v>
      </c>
      <c r="C5" s="168" t="s">
        <v>61</v>
      </c>
      <c r="D5" s="141">
        <v>720000</v>
      </c>
      <c r="E5" s="69">
        <v>722740.68</v>
      </c>
      <c r="F5" s="67">
        <v>849600</v>
      </c>
      <c r="G5" s="98" t="s">
        <v>185</v>
      </c>
      <c r="H5" s="81"/>
      <c r="I5" s="81"/>
      <c r="J5" s="81"/>
      <c r="K5" s="81"/>
      <c r="L5" s="81"/>
      <c r="M5" s="33"/>
    </row>
    <row r="6" spans="1:13" s="4" customFormat="1" ht="15" customHeight="1" x14ac:dyDescent="0.25">
      <c r="A6" s="96" t="s">
        <v>4</v>
      </c>
      <c r="B6" s="97" t="s">
        <v>112</v>
      </c>
      <c r="C6" s="168" t="s">
        <v>62</v>
      </c>
      <c r="D6" s="141">
        <v>1500000</v>
      </c>
      <c r="E6" s="69">
        <v>1466404.76</v>
      </c>
      <c r="F6" s="67">
        <v>1500960</v>
      </c>
      <c r="G6" s="98" t="s">
        <v>186</v>
      </c>
      <c r="H6" s="81"/>
      <c r="I6" s="81"/>
      <c r="J6" s="81"/>
      <c r="K6" s="81"/>
      <c r="L6" s="81"/>
      <c r="M6" s="33"/>
    </row>
    <row r="7" spans="1:13" s="4" customFormat="1" ht="15" customHeight="1" x14ac:dyDescent="0.25">
      <c r="A7" s="96" t="s">
        <v>4</v>
      </c>
      <c r="B7" s="97" t="s">
        <v>113</v>
      </c>
      <c r="C7" s="168" t="s">
        <v>63</v>
      </c>
      <c r="D7" s="141">
        <v>11100000</v>
      </c>
      <c r="E7" s="69">
        <v>11083573.43</v>
      </c>
      <c r="F7" s="67">
        <v>12616560</v>
      </c>
      <c r="G7" s="98" t="s">
        <v>187</v>
      </c>
      <c r="H7" s="81"/>
      <c r="I7" s="81"/>
      <c r="J7" s="81"/>
      <c r="K7" s="81"/>
      <c r="L7" s="81"/>
      <c r="M7" s="33"/>
    </row>
    <row r="8" spans="1:13" s="4" customFormat="1" ht="30" customHeight="1" x14ac:dyDescent="0.25">
      <c r="A8" s="96" t="s">
        <v>4</v>
      </c>
      <c r="B8" s="97" t="s">
        <v>114</v>
      </c>
      <c r="C8" s="168" t="s">
        <v>206</v>
      </c>
      <c r="D8" s="141">
        <v>2770230</v>
      </c>
      <c r="E8" s="69">
        <v>2770230</v>
      </c>
      <c r="F8" s="67">
        <v>0</v>
      </c>
      <c r="G8" s="99" t="s">
        <v>188</v>
      </c>
      <c r="H8" s="81"/>
      <c r="I8" s="81"/>
      <c r="J8" s="81"/>
      <c r="K8" s="81"/>
      <c r="L8" s="81"/>
      <c r="M8" s="33"/>
    </row>
    <row r="9" spans="1:13" s="4" customFormat="1" ht="15" customHeight="1" x14ac:dyDescent="0.25">
      <c r="A9" s="96" t="s">
        <v>4</v>
      </c>
      <c r="B9" s="97" t="s">
        <v>115</v>
      </c>
      <c r="C9" s="168" t="s">
        <v>64</v>
      </c>
      <c r="D9" s="141">
        <v>20800000</v>
      </c>
      <c r="E9" s="69">
        <v>20731283.100000001</v>
      </c>
      <c r="F9" s="67">
        <v>23887920</v>
      </c>
      <c r="G9" s="98" t="s">
        <v>189</v>
      </c>
      <c r="H9" s="81"/>
      <c r="I9" s="81"/>
      <c r="J9" s="81"/>
      <c r="K9" s="81"/>
      <c r="L9" s="81"/>
      <c r="M9" s="33"/>
    </row>
    <row r="10" spans="1:13" s="4" customFormat="1" ht="25.15" customHeight="1" x14ac:dyDescent="0.25">
      <c r="A10" s="96" t="s">
        <v>4</v>
      </c>
      <c r="B10" s="97" t="s">
        <v>116</v>
      </c>
      <c r="C10" s="168" t="s">
        <v>205</v>
      </c>
      <c r="D10" s="141">
        <v>432</v>
      </c>
      <c r="E10" s="69">
        <v>431.7</v>
      </c>
      <c r="F10" s="63">
        <v>500</v>
      </c>
      <c r="G10" s="98" t="s">
        <v>195</v>
      </c>
      <c r="H10" s="81"/>
      <c r="I10" s="81"/>
      <c r="J10" s="81"/>
      <c r="K10" s="81"/>
      <c r="L10" s="81"/>
      <c r="M10" s="33"/>
    </row>
    <row r="11" spans="1:13" s="4" customFormat="1" ht="15" customHeight="1" x14ac:dyDescent="0.25">
      <c r="A11" s="96" t="s">
        <v>4</v>
      </c>
      <c r="B11" s="97" t="s">
        <v>117</v>
      </c>
      <c r="C11" s="168" t="s">
        <v>67</v>
      </c>
      <c r="D11" s="141">
        <v>61247</v>
      </c>
      <c r="E11" s="69">
        <v>61247</v>
      </c>
      <c r="F11" s="63">
        <v>62000</v>
      </c>
      <c r="G11" s="98" t="s">
        <v>191</v>
      </c>
      <c r="H11" s="81"/>
      <c r="I11" s="81"/>
      <c r="J11" s="81"/>
      <c r="K11" s="81"/>
      <c r="L11" s="81"/>
      <c r="M11" s="33"/>
    </row>
    <row r="12" spans="1:13" s="4" customFormat="1" ht="15" customHeight="1" x14ac:dyDescent="0.25">
      <c r="A12" s="96" t="s">
        <v>4</v>
      </c>
      <c r="B12" s="97" t="s">
        <v>118</v>
      </c>
      <c r="C12" s="168" t="s">
        <v>68</v>
      </c>
      <c r="D12" s="141">
        <v>47860</v>
      </c>
      <c r="E12" s="69">
        <v>47860</v>
      </c>
      <c r="F12" s="63">
        <v>50000</v>
      </c>
      <c r="G12" s="119" t="s">
        <v>270</v>
      </c>
      <c r="H12" s="81"/>
      <c r="I12" s="81"/>
      <c r="J12" s="81"/>
      <c r="K12" s="81"/>
      <c r="L12" s="81"/>
      <c r="M12" s="33"/>
    </row>
    <row r="13" spans="1:13" s="4" customFormat="1" ht="15" customHeight="1" x14ac:dyDescent="0.25">
      <c r="A13" s="96" t="s">
        <v>4</v>
      </c>
      <c r="B13" s="97" t="s">
        <v>119</v>
      </c>
      <c r="C13" s="168" t="s">
        <v>87</v>
      </c>
      <c r="D13" s="141">
        <v>1290000</v>
      </c>
      <c r="E13" s="69">
        <v>1285785.53</v>
      </c>
      <c r="F13" s="63">
        <v>1300000</v>
      </c>
      <c r="G13" s="98" t="s">
        <v>271</v>
      </c>
      <c r="H13" s="81"/>
      <c r="I13" s="81"/>
      <c r="J13" s="81"/>
      <c r="K13" s="81"/>
      <c r="L13" s="81"/>
      <c r="M13" s="33"/>
    </row>
    <row r="14" spans="1:13" s="4" customFormat="1" ht="15" customHeight="1" x14ac:dyDescent="0.25">
      <c r="A14" s="96" t="s">
        <v>4</v>
      </c>
      <c r="B14" s="97" t="s">
        <v>120</v>
      </c>
      <c r="C14" s="168" t="s">
        <v>69</v>
      </c>
      <c r="D14" s="141">
        <v>13000</v>
      </c>
      <c r="E14" s="69">
        <v>13063.94</v>
      </c>
      <c r="F14" s="63">
        <v>15000</v>
      </c>
      <c r="G14" s="98" t="s">
        <v>192</v>
      </c>
      <c r="H14" s="81"/>
      <c r="I14" s="81"/>
      <c r="J14" s="81"/>
      <c r="K14" s="81"/>
      <c r="L14" s="81"/>
      <c r="M14" s="33"/>
    </row>
    <row r="15" spans="1:13" s="4" customFormat="1" ht="15" customHeight="1" x14ac:dyDescent="0.25">
      <c r="A15" s="96" t="s">
        <v>4</v>
      </c>
      <c r="B15" s="97" t="s">
        <v>121</v>
      </c>
      <c r="C15" s="168" t="s">
        <v>88</v>
      </c>
      <c r="D15" s="141">
        <v>34500</v>
      </c>
      <c r="E15" s="69">
        <v>34499.519999999997</v>
      </c>
      <c r="F15" s="63">
        <v>34500</v>
      </c>
      <c r="G15" s="98" t="s">
        <v>193</v>
      </c>
      <c r="H15" s="81"/>
      <c r="I15" s="81"/>
      <c r="J15" s="81"/>
      <c r="K15" s="81"/>
      <c r="L15" s="81"/>
      <c r="M15" s="33"/>
    </row>
    <row r="16" spans="1:13" s="4" customFormat="1" ht="64.900000000000006" customHeight="1" x14ac:dyDescent="0.25">
      <c r="A16" s="96" t="s">
        <v>4</v>
      </c>
      <c r="B16" s="97" t="s">
        <v>122</v>
      </c>
      <c r="C16" s="168" t="s">
        <v>70</v>
      </c>
      <c r="D16" s="141">
        <v>60400</v>
      </c>
      <c r="E16" s="69">
        <v>60340</v>
      </c>
      <c r="F16" s="67">
        <v>60000</v>
      </c>
      <c r="G16" s="98" t="s">
        <v>194</v>
      </c>
      <c r="H16" s="81"/>
      <c r="I16" s="81"/>
      <c r="J16" s="81"/>
      <c r="K16" s="81"/>
      <c r="L16" s="81"/>
      <c r="M16" s="33"/>
    </row>
    <row r="17" spans="1:13" s="4" customFormat="1" ht="45" customHeight="1" x14ac:dyDescent="0.25">
      <c r="A17" s="96" t="s">
        <v>4</v>
      </c>
      <c r="B17" s="97" t="s">
        <v>123</v>
      </c>
      <c r="C17" s="168" t="s">
        <v>208</v>
      </c>
      <c r="D17" s="141">
        <v>3400</v>
      </c>
      <c r="E17" s="69">
        <v>3328.5</v>
      </c>
      <c r="F17" s="67">
        <v>5000</v>
      </c>
      <c r="G17" s="98" t="s">
        <v>66</v>
      </c>
      <c r="H17" s="81"/>
      <c r="I17" s="81"/>
      <c r="J17" s="81"/>
      <c r="K17" s="81"/>
      <c r="L17" s="81"/>
      <c r="M17" s="33"/>
    </row>
    <row r="18" spans="1:13" s="4" customFormat="1" ht="30" customHeight="1" x14ac:dyDescent="0.25">
      <c r="A18" s="96" t="s">
        <v>4</v>
      </c>
      <c r="B18" s="97" t="s">
        <v>124</v>
      </c>
      <c r="C18" s="168" t="s">
        <v>207</v>
      </c>
      <c r="D18" s="141">
        <v>179</v>
      </c>
      <c r="E18" s="69">
        <v>178.75</v>
      </c>
      <c r="F18" s="67">
        <v>100</v>
      </c>
      <c r="G18" s="98" t="s">
        <v>196</v>
      </c>
      <c r="H18" s="81"/>
      <c r="I18" s="81"/>
      <c r="J18" s="81"/>
      <c r="K18" s="81"/>
      <c r="L18" s="81"/>
      <c r="M18" s="33"/>
    </row>
    <row r="19" spans="1:13" s="4" customFormat="1" ht="30" customHeight="1" x14ac:dyDescent="0.25">
      <c r="A19" s="96" t="s">
        <v>4</v>
      </c>
      <c r="B19" s="97" t="s">
        <v>125</v>
      </c>
      <c r="C19" s="168" t="s">
        <v>209</v>
      </c>
      <c r="D19" s="141">
        <v>404000</v>
      </c>
      <c r="E19" s="69">
        <v>403725.81</v>
      </c>
      <c r="F19" s="67">
        <v>396480</v>
      </c>
      <c r="G19" s="98" t="s">
        <v>197</v>
      </c>
      <c r="H19" s="81"/>
      <c r="I19" s="81"/>
      <c r="J19" s="81"/>
      <c r="K19" s="81"/>
      <c r="L19" s="81"/>
      <c r="M19" s="33"/>
    </row>
    <row r="20" spans="1:13" s="4" customFormat="1" ht="45" customHeight="1" x14ac:dyDescent="0.25">
      <c r="A20" s="96" t="s">
        <v>4</v>
      </c>
      <c r="B20" s="97" t="s">
        <v>126</v>
      </c>
      <c r="C20" s="168" t="s">
        <v>210</v>
      </c>
      <c r="D20" s="141">
        <v>158300</v>
      </c>
      <c r="E20" s="69">
        <v>158283.56</v>
      </c>
      <c r="F20" s="67">
        <v>169920</v>
      </c>
      <c r="G20" s="98" t="s">
        <v>198</v>
      </c>
      <c r="H20" s="81"/>
      <c r="I20" s="81"/>
      <c r="J20" s="81"/>
      <c r="K20" s="81"/>
      <c r="L20" s="81"/>
      <c r="M20" s="33"/>
    </row>
    <row r="21" spans="1:13" s="4" customFormat="1" ht="15" customHeight="1" x14ac:dyDescent="0.25">
      <c r="A21" s="96" t="s">
        <v>4</v>
      </c>
      <c r="B21" s="97" t="s">
        <v>127</v>
      </c>
      <c r="C21" s="168" t="s">
        <v>65</v>
      </c>
      <c r="D21" s="141">
        <v>3036452</v>
      </c>
      <c r="E21" s="69">
        <v>3157236.33</v>
      </c>
      <c r="F21" s="63">
        <v>2817026</v>
      </c>
      <c r="G21" s="98" t="s">
        <v>190</v>
      </c>
      <c r="H21" s="81"/>
      <c r="I21" s="81"/>
      <c r="J21" s="81"/>
      <c r="K21" s="81"/>
      <c r="L21" s="81"/>
      <c r="M21" s="33"/>
    </row>
    <row r="22" spans="1:13" s="58" customFormat="1" ht="45" customHeight="1" x14ac:dyDescent="0.25">
      <c r="A22" s="96" t="s">
        <v>4</v>
      </c>
      <c r="B22" s="97" t="s">
        <v>128</v>
      </c>
      <c r="C22" s="168" t="s">
        <v>222</v>
      </c>
      <c r="D22" s="141">
        <v>162500</v>
      </c>
      <c r="E22" s="69">
        <v>162500</v>
      </c>
      <c r="F22" s="67">
        <v>0</v>
      </c>
      <c r="G22" s="113" t="s">
        <v>200</v>
      </c>
      <c r="H22" s="83"/>
      <c r="I22" s="83"/>
      <c r="J22" s="83"/>
      <c r="K22" s="83"/>
      <c r="L22" s="83"/>
      <c r="M22" s="80"/>
    </row>
    <row r="23" spans="1:13" s="4" customFormat="1" ht="50.1" customHeight="1" x14ac:dyDescent="0.25">
      <c r="A23" s="96" t="s">
        <v>4</v>
      </c>
      <c r="B23" s="97" t="s">
        <v>129</v>
      </c>
      <c r="C23" s="168" t="s">
        <v>221</v>
      </c>
      <c r="D23" s="141">
        <v>733200</v>
      </c>
      <c r="E23" s="69">
        <v>733200</v>
      </c>
      <c r="F23" s="63">
        <v>175800</v>
      </c>
      <c r="G23" s="98" t="s">
        <v>272</v>
      </c>
      <c r="H23" s="81"/>
      <c r="I23" s="81"/>
      <c r="J23" s="81"/>
      <c r="K23" s="81"/>
      <c r="L23" s="81"/>
      <c r="M23" s="33"/>
    </row>
    <row r="24" spans="1:13" s="4" customFormat="1" ht="63" customHeight="1" x14ac:dyDescent="0.25">
      <c r="A24" s="96" t="s">
        <v>4</v>
      </c>
      <c r="B24" s="97" t="s">
        <v>130</v>
      </c>
      <c r="C24" s="168" t="s">
        <v>223</v>
      </c>
      <c r="D24" s="141">
        <v>900292</v>
      </c>
      <c r="E24" s="69">
        <v>900292</v>
      </c>
      <c r="F24" s="67">
        <v>607480</v>
      </c>
      <c r="G24" s="119" t="s">
        <v>273</v>
      </c>
      <c r="H24" s="81"/>
      <c r="I24" s="81"/>
      <c r="J24" s="81"/>
      <c r="K24" s="81"/>
      <c r="L24" s="81"/>
      <c r="M24" s="33"/>
    </row>
    <row r="25" spans="1:13" s="4" customFormat="1" ht="45" customHeight="1" thickBot="1" x14ac:dyDescent="0.3">
      <c r="A25" s="100" t="s">
        <v>4</v>
      </c>
      <c r="B25" s="101" t="s">
        <v>131</v>
      </c>
      <c r="C25" s="169" t="s">
        <v>132</v>
      </c>
      <c r="D25" s="142">
        <v>223910</v>
      </c>
      <c r="E25" s="71">
        <v>223910</v>
      </c>
      <c r="F25" s="116">
        <v>0</v>
      </c>
      <c r="G25" s="113" t="s">
        <v>199</v>
      </c>
      <c r="H25" s="81"/>
      <c r="I25" s="81"/>
      <c r="J25" s="81"/>
      <c r="K25" s="81"/>
      <c r="L25" s="81"/>
      <c r="M25" s="33"/>
    </row>
    <row r="26" spans="1:13" s="4" customFormat="1" ht="15" customHeight="1" thickBot="1" x14ac:dyDescent="0.3">
      <c r="A26" s="103" t="s">
        <v>4</v>
      </c>
      <c r="B26" s="104" t="s">
        <v>5</v>
      </c>
      <c r="C26" s="170"/>
      <c r="D26" s="143">
        <f t="shared" ref="D26:F26" si="0">SUM(D4:D25)</f>
        <v>52019902</v>
      </c>
      <c r="E26" s="117">
        <f t="shared" si="0"/>
        <v>51961306.70000001</v>
      </c>
      <c r="F26" s="118">
        <f t="shared" si="0"/>
        <v>54167230</v>
      </c>
      <c r="G26" s="105" t="s">
        <v>201</v>
      </c>
      <c r="H26" s="81"/>
      <c r="I26" s="81"/>
      <c r="J26" s="81"/>
      <c r="K26" s="81"/>
      <c r="L26" s="81"/>
      <c r="M26" s="33"/>
    </row>
    <row r="27" spans="1:13" s="4" customFormat="1" ht="45" customHeight="1" x14ac:dyDescent="0.25">
      <c r="A27" s="93" t="s">
        <v>133</v>
      </c>
      <c r="B27" s="94" t="s">
        <v>134</v>
      </c>
      <c r="C27" s="167" t="s">
        <v>89</v>
      </c>
      <c r="D27" s="140">
        <v>7237065.6500000004</v>
      </c>
      <c r="E27" s="72">
        <v>7233806.3499999996</v>
      </c>
      <c r="F27" s="115">
        <v>9000000</v>
      </c>
      <c r="G27" s="95" t="s">
        <v>71</v>
      </c>
      <c r="H27" s="81"/>
      <c r="I27" s="81"/>
      <c r="J27" s="81"/>
      <c r="K27" s="81"/>
      <c r="L27" s="81"/>
      <c r="M27" s="33"/>
    </row>
    <row r="28" spans="1:13" s="4" customFormat="1" ht="15" customHeight="1" x14ac:dyDescent="0.25">
      <c r="A28" s="96" t="s">
        <v>133</v>
      </c>
      <c r="B28" s="97" t="s">
        <v>135</v>
      </c>
      <c r="C28" s="168" t="s">
        <v>90</v>
      </c>
      <c r="D28" s="141">
        <v>1065000</v>
      </c>
      <c r="E28" s="69">
        <v>1063796.42</v>
      </c>
      <c r="F28" s="67">
        <v>1000000</v>
      </c>
      <c r="G28" s="98" t="s">
        <v>202</v>
      </c>
      <c r="H28" s="81"/>
      <c r="I28" s="81"/>
      <c r="J28" s="81"/>
      <c r="K28" s="81"/>
      <c r="L28" s="81"/>
      <c r="M28" s="33"/>
    </row>
    <row r="29" spans="1:13" s="4" customFormat="1" ht="45" customHeight="1" x14ac:dyDescent="0.25">
      <c r="A29" s="96" t="s">
        <v>133</v>
      </c>
      <c r="B29" s="97" t="s">
        <v>136</v>
      </c>
      <c r="C29" s="168" t="s">
        <v>17</v>
      </c>
      <c r="D29" s="141">
        <v>79659.14</v>
      </c>
      <c r="E29" s="69">
        <v>79659.14</v>
      </c>
      <c r="F29" s="67">
        <v>0</v>
      </c>
      <c r="G29" s="99" t="s">
        <v>203</v>
      </c>
      <c r="H29" s="81"/>
      <c r="I29" s="81"/>
      <c r="J29" s="81"/>
      <c r="K29" s="81"/>
      <c r="L29" s="81"/>
      <c r="M29" s="33"/>
    </row>
    <row r="30" spans="1:13" s="4" customFormat="1" ht="61.9" customHeight="1" thickBot="1" x14ac:dyDescent="0.3">
      <c r="A30" s="100" t="s">
        <v>133</v>
      </c>
      <c r="B30" s="101" t="s">
        <v>137</v>
      </c>
      <c r="C30" s="169" t="s">
        <v>72</v>
      </c>
      <c r="D30" s="142">
        <v>18275.21</v>
      </c>
      <c r="E30" s="71">
        <v>18275.21</v>
      </c>
      <c r="F30" s="64">
        <v>18629.98</v>
      </c>
      <c r="G30" s="120" t="s">
        <v>220</v>
      </c>
      <c r="H30" s="81"/>
      <c r="I30" s="81"/>
      <c r="J30" s="81"/>
      <c r="K30" s="81"/>
      <c r="L30" s="81"/>
      <c r="M30" s="33"/>
    </row>
    <row r="31" spans="1:13" s="79" customFormat="1" ht="15" customHeight="1" thickBot="1" x14ac:dyDescent="0.3">
      <c r="A31" s="103" t="s">
        <v>133</v>
      </c>
      <c r="B31" s="104" t="s">
        <v>6</v>
      </c>
      <c r="C31" s="170"/>
      <c r="D31" s="143">
        <f t="shared" ref="D31:F31" si="1">SUM(D27:D30)</f>
        <v>8400000</v>
      </c>
      <c r="E31" s="117">
        <f t="shared" si="1"/>
        <v>8395537.1199999992</v>
      </c>
      <c r="F31" s="118">
        <f t="shared" si="1"/>
        <v>10018629.98</v>
      </c>
      <c r="G31" s="105" t="s">
        <v>261</v>
      </c>
      <c r="H31" s="87"/>
      <c r="I31" s="87"/>
      <c r="J31" s="87"/>
      <c r="K31" s="87"/>
      <c r="L31" s="87"/>
      <c r="M31" s="88"/>
    </row>
    <row r="32" spans="1:13" s="4" customFormat="1" ht="15" customHeight="1" x14ac:dyDescent="0.25">
      <c r="A32" s="93" t="s">
        <v>138</v>
      </c>
      <c r="B32" s="94" t="s">
        <v>134</v>
      </c>
      <c r="C32" s="167" t="s">
        <v>89</v>
      </c>
      <c r="D32" s="140">
        <v>4150</v>
      </c>
      <c r="E32" s="72">
        <v>4131</v>
      </c>
      <c r="F32" s="115">
        <v>4000</v>
      </c>
      <c r="G32" s="95" t="s">
        <v>37</v>
      </c>
      <c r="H32" s="81"/>
      <c r="I32" s="81"/>
      <c r="J32" s="81"/>
      <c r="K32" s="81"/>
      <c r="L32" s="81"/>
      <c r="M32" s="33"/>
    </row>
    <row r="33" spans="1:13" s="4" customFormat="1" ht="52.15" customHeight="1" thickBot="1" x14ac:dyDescent="0.3">
      <c r="A33" s="100" t="s">
        <v>138</v>
      </c>
      <c r="B33" s="101" t="s">
        <v>135</v>
      </c>
      <c r="C33" s="169" t="s">
        <v>213</v>
      </c>
      <c r="D33" s="142">
        <v>12250</v>
      </c>
      <c r="E33" s="71">
        <v>12231</v>
      </c>
      <c r="F33" s="116">
        <v>12000</v>
      </c>
      <c r="G33" s="102" t="s">
        <v>204</v>
      </c>
      <c r="H33" s="81"/>
      <c r="I33" s="81"/>
      <c r="J33" s="81"/>
      <c r="K33" s="81"/>
      <c r="L33" s="81"/>
      <c r="M33" s="33"/>
    </row>
    <row r="34" spans="1:13" s="4" customFormat="1" ht="15" customHeight="1" thickBot="1" x14ac:dyDescent="0.3">
      <c r="A34" s="103" t="s">
        <v>138</v>
      </c>
      <c r="B34" s="104" t="s">
        <v>7</v>
      </c>
      <c r="C34" s="170"/>
      <c r="D34" s="143">
        <f t="shared" ref="D34:F34" si="2">SUM(D32:D33)</f>
        <v>16400</v>
      </c>
      <c r="E34" s="117">
        <f t="shared" si="2"/>
        <v>16362</v>
      </c>
      <c r="F34" s="118">
        <f t="shared" si="2"/>
        <v>16000</v>
      </c>
      <c r="G34" s="105" t="s">
        <v>239</v>
      </c>
      <c r="H34" s="81"/>
      <c r="I34" s="81"/>
      <c r="J34" s="81"/>
      <c r="K34" s="81"/>
      <c r="L34" s="81"/>
      <c r="M34" s="33"/>
    </row>
    <row r="35" spans="1:13" s="4" customFormat="1" ht="15" customHeight="1" x14ac:dyDescent="0.25">
      <c r="A35" s="93" t="s">
        <v>139</v>
      </c>
      <c r="B35" s="94" t="s">
        <v>134</v>
      </c>
      <c r="C35" s="167" t="s">
        <v>89</v>
      </c>
      <c r="D35" s="140">
        <v>1800000</v>
      </c>
      <c r="E35" s="72">
        <v>1749597.7</v>
      </c>
      <c r="F35" s="65">
        <v>1800000</v>
      </c>
      <c r="G35" s="95" t="s">
        <v>283</v>
      </c>
      <c r="H35" s="81"/>
      <c r="I35" s="81"/>
      <c r="J35" s="81"/>
      <c r="K35" s="81"/>
      <c r="L35" s="81"/>
      <c r="M35" s="33"/>
    </row>
    <row r="36" spans="1:13" s="4" customFormat="1" ht="25.15" customHeight="1" thickBot="1" x14ac:dyDescent="0.3">
      <c r="A36" s="100" t="s">
        <v>139</v>
      </c>
      <c r="B36" s="101" t="s">
        <v>140</v>
      </c>
      <c r="C36" s="169" t="s">
        <v>94</v>
      </c>
      <c r="D36" s="142">
        <v>700</v>
      </c>
      <c r="E36" s="71">
        <v>653.09</v>
      </c>
      <c r="F36" s="116">
        <v>0</v>
      </c>
      <c r="G36" s="113" t="s">
        <v>211</v>
      </c>
      <c r="H36" s="81"/>
      <c r="I36" s="81"/>
      <c r="J36" s="81"/>
      <c r="K36" s="81"/>
      <c r="L36" s="81"/>
      <c r="M36" s="33"/>
    </row>
    <row r="37" spans="1:13" s="4" customFormat="1" ht="15" customHeight="1" thickBot="1" x14ac:dyDescent="0.3">
      <c r="A37" s="103" t="s">
        <v>139</v>
      </c>
      <c r="B37" s="104" t="s">
        <v>8</v>
      </c>
      <c r="C37" s="170"/>
      <c r="D37" s="143">
        <f t="shared" ref="D37:F37" si="3">SUM(D35:D36)</f>
        <v>1800700</v>
      </c>
      <c r="E37" s="117">
        <f t="shared" si="3"/>
        <v>1750250.79</v>
      </c>
      <c r="F37" s="118">
        <f t="shared" si="3"/>
        <v>1800000</v>
      </c>
      <c r="G37" s="105" t="s">
        <v>238</v>
      </c>
      <c r="H37" s="81"/>
      <c r="I37" s="81"/>
      <c r="J37" s="81"/>
      <c r="K37" s="81"/>
      <c r="L37" s="81"/>
      <c r="M37" s="33"/>
    </row>
    <row r="38" spans="1:13" s="4" customFormat="1" ht="15" customHeight="1" thickBot="1" x14ac:dyDescent="0.3">
      <c r="A38" s="106" t="s">
        <v>141</v>
      </c>
      <c r="B38" s="107" t="s">
        <v>134</v>
      </c>
      <c r="C38" s="171" t="s">
        <v>89</v>
      </c>
      <c r="D38" s="144">
        <v>1600000</v>
      </c>
      <c r="E38" s="70">
        <v>1542027.41</v>
      </c>
      <c r="F38" s="121">
        <v>1600000</v>
      </c>
      <c r="G38" s="108" t="s">
        <v>277</v>
      </c>
      <c r="H38" s="81"/>
      <c r="I38" s="81"/>
      <c r="J38" s="81"/>
      <c r="K38" s="81"/>
      <c r="L38" s="81"/>
      <c r="M38" s="33"/>
    </row>
    <row r="39" spans="1:13" s="4" customFormat="1" ht="15" customHeight="1" thickBot="1" x14ac:dyDescent="0.3">
      <c r="A39" s="103" t="s">
        <v>141</v>
      </c>
      <c r="B39" s="104" t="s">
        <v>212</v>
      </c>
      <c r="C39" s="170"/>
      <c r="D39" s="143">
        <f t="shared" ref="D39:F39" si="4">SUM(D38)</f>
        <v>1600000</v>
      </c>
      <c r="E39" s="117">
        <f t="shared" si="4"/>
        <v>1542027.41</v>
      </c>
      <c r="F39" s="118">
        <f t="shared" si="4"/>
        <v>1600000</v>
      </c>
      <c r="G39" s="105" t="s">
        <v>237</v>
      </c>
      <c r="H39" s="81"/>
      <c r="I39" s="81"/>
      <c r="J39" s="81"/>
      <c r="K39" s="81"/>
      <c r="L39" s="81"/>
      <c r="M39" s="33"/>
    </row>
    <row r="40" spans="1:13" s="4" customFormat="1" ht="30" customHeight="1" thickBot="1" x14ac:dyDescent="0.3">
      <c r="A40" s="106">
        <v>3113</v>
      </c>
      <c r="B40" s="107" t="s">
        <v>134</v>
      </c>
      <c r="C40" s="171" t="s">
        <v>89</v>
      </c>
      <c r="D40" s="144">
        <v>0</v>
      </c>
      <c r="E40" s="70">
        <v>0</v>
      </c>
      <c r="F40" s="121">
        <v>500000</v>
      </c>
      <c r="G40" s="130" t="s">
        <v>266</v>
      </c>
      <c r="H40" s="81"/>
      <c r="I40" s="81"/>
      <c r="J40" s="81"/>
      <c r="K40" s="81"/>
      <c r="L40" s="81"/>
      <c r="M40" s="33"/>
    </row>
    <row r="41" spans="1:13" s="4" customFormat="1" ht="15" customHeight="1" thickBot="1" x14ac:dyDescent="0.3">
      <c r="A41" s="103">
        <v>3113</v>
      </c>
      <c r="B41" s="104" t="s">
        <v>212</v>
      </c>
      <c r="C41" s="170"/>
      <c r="D41" s="143">
        <f t="shared" ref="D41:F41" si="5">SUM(D40)</f>
        <v>0</v>
      </c>
      <c r="E41" s="117">
        <f t="shared" si="5"/>
        <v>0</v>
      </c>
      <c r="F41" s="118">
        <f t="shared" si="5"/>
        <v>500000</v>
      </c>
      <c r="G41" s="105" t="s">
        <v>265</v>
      </c>
      <c r="H41" s="81"/>
      <c r="I41" s="81"/>
      <c r="J41" s="81"/>
      <c r="K41" s="81"/>
      <c r="L41" s="81"/>
      <c r="M41" s="33"/>
    </row>
    <row r="42" spans="1:13" s="4" customFormat="1" ht="15" customHeight="1" x14ac:dyDescent="0.25">
      <c r="A42" s="93" t="s">
        <v>142</v>
      </c>
      <c r="B42" s="94" t="s">
        <v>134</v>
      </c>
      <c r="C42" s="167" t="s">
        <v>89</v>
      </c>
      <c r="D42" s="140">
        <v>6500</v>
      </c>
      <c r="E42" s="72">
        <v>6480</v>
      </c>
      <c r="F42" s="65">
        <v>7000</v>
      </c>
      <c r="G42" s="95" t="s">
        <v>214</v>
      </c>
      <c r="H42" s="81"/>
      <c r="I42" s="81"/>
      <c r="J42" s="81"/>
      <c r="K42" s="81"/>
      <c r="L42" s="81"/>
      <c r="M42" s="33"/>
    </row>
    <row r="43" spans="1:13" s="4" customFormat="1" ht="15" customHeight="1" thickBot="1" x14ac:dyDescent="0.3">
      <c r="A43" s="100" t="s">
        <v>142</v>
      </c>
      <c r="B43" s="101" t="s">
        <v>140</v>
      </c>
      <c r="C43" s="169" t="s">
        <v>94</v>
      </c>
      <c r="D43" s="142">
        <v>200</v>
      </c>
      <c r="E43" s="71">
        <v>199</v>
      </c>
      <c r="F43" s="116">
        <v>200</v>
      </c>
      <c r="G43" s="102" t="s">
        <v>215</v>
      </c>
      <c r="H43" s="81"/>
      <c r="I43" s="81"/>
      <c r="J43" s="81"/>
      <c r="K43" s="81"/>
      <c r="L43" s="81"/>
      <c r="M43" s="33"/>
    </row>
    <row r="44" spans="1:13" s="4" customFormat="1" ht="15" customHeight="1" thickBot="1" x14ac:dyDescent="0.3">
      <c r="A44" s="103" t="s">
        <v>142</v>
      </c>
      <c r="B44" s="104" t="s">
        <v>9</v>
      </c>
      <c r="C44" s="170"/>
      <c r="D44" s="143">
        <f t="shared" ref="D44:F44" si="6">SUM(D42:D43)</f>
        <v>6700</v>
      </c>
      <c r="E44" s="117">
        <f t="shared" si="6"/>
        <v>6679</v>
      </c>
      <c r="F44" s="118">
        <f t="shared" si="6"/>
        <v>7200</v>
      </c>
      <c r="G44" s="105" t="s">
        <v>260</v>
      </c>
      <c r="H44" s="81"/>
      <c r="I44" s="81"/>
      <c r="J44" s="81"/>
      <c r="K44" s="81"/>
      <c r="L44" s="81"/>
      <c r="M44" s="33"/>
    </row>
    <row r="45" spans="1:13" s="4" customFormat="1" ht="40.9" customHeight="1" x14ac:dyDescent="0.25">
      <c r="A45" s="125" t="s">
        <v>143</v>
      </c>
      <c r="B45" s="126" t="s">
        <v>134</v>
      </c>
      <c r="C45" s="172" t="s">
        <v>89</v>
      </c>
      <c r="D45" s="145">
        <v>48978</v>
      </c>
      <c r="E45" s="127">
        <v>48983.5</v>
      </c>
      <c r="F45" s="128">
        <v>50000</v>
      </c>
      <c r="G45" s="129" t="s">
        <v>264</v>
      </c>
      <c r="H45" s="81"/>
      <c r="I45" s="81"/>
      <c r="J45" s="81"/>
      <c r="K45" s="81"/>
      <c r="L45" s="81"/>
      <c r="M45" s="33"/>
    </row>
    <row r="46" spans="1:13" s="4" customFormat="1" ht="25.15" customHeight="1" x14ac:dyDescent="0.25">
      <c r="A46" s="96" t="s">
        <v>143</v>
      </c>
      <c r="B46" s="97" t="s">
        <v>144</v>
      </c>
      <c r="C46" s="168" t="s">
        <v>73</v>
      </c>
      <c r="D46" s="141">
        <v>8500</v>
      </c>
      <c r="E46" s="69">
        <v>8500</v>
      </c>
      <c r="F46" s="67">
        <v>10000</v>
      </c>
      <c r="G46" s="98" t="s">
        <v>276</v>
      </c>
      <c r="H46" s="81"/>
      <c r="I46" s="81"/>
      <c r="J46" s="81"/>
      <c r="K46" s="81"/>
      <c r="L46" s="81"/>
      <c r="M46" s="33"/>
    </row>
    <row r="47" spans="1:13" s="4" customFormat="1" ht="15" customHeight="1" x14ac:dyDescent="0.25">
      <c r="A47" s="96" t="s">
        <v>143</v>
      </c>
      <c r="B47" s="97" t="s">
        <v>140</v>
      </c>
      <c r="C47" s="168" t="s">
        <v>94</v>
      </c>
      <c r="D47" s="141">
        <v>222</v>
      </c>
      <c r="E47" s="69">
        <v>222</v>
      </c>
      <c r="F47" s="67">
        <v>500</v>
      </c>
      <c r="G47" s="98" t="s">
        <v>100</v>
      </c>
      <c r="H47" s="81"/>
      <c r="I47" s="81"/>
      <c r="J47" s="81"/>
      <c r="K47" s="81"/>
      <c r="L47" s="81"/>
      <c r="M47" s="33"/>
    </row>
    <row r="48" spans="1:13" s="4" customFormat="1" ht="28.15" customHeight="1" thickBot="1" x14ac:dyDescent="0.3">
      <c r="A48" s="100" t="s">
        <v>143</v>
      </c>
      <c r="B48" s="101" t="s">
        <v>141</v>
      </c>
      <c r="C48" s="169" t="s">
        <v>75</v>
      </c>
      <c r="D48" s="142">
        <v>36000</v>
      </c>
      <c r="E48" s="71">
        <v>36000</v>
      </c>
      <c r="F48" s="116">
        <v>0</v>
      </c>
      <c r="G48" s="113" t="s">
        <v>284</v>
      </c>
      <c r="H48" s="81"/>
      <c r="I48" s="81"/>
      <c r="J48" s="81"/>
      <c r="K48" s="81"/>
      <c r="L48" s="81"/>
      <c r="M48" s="33"/>
    </row>
    <row r="49" spans="1:13" s="4" customFormat="1" ht="15" customHeight="1" thickBot="1" x14ac:dyDescent="0.3">
      <c r="A49" s="103" t="s">
        <v>143</v>
      </c>
      <c r="B49" s="104" t="s">
        <v>11</v>
      </c>
      <c r="C49" s="170"/>
      <c r="D49" s="143">
        <f>SUM(D45:D48)</f>
        <v>93700</v>
      </c>
      <c r="E49" s="117">
        <f>SUM(E45:E48)</f>
        <v>93705.5</v>
      </c>
      <c r="F49" s="118">
        <f>SUM(F45:F48)</f>
        <v>60500</v>
      </c>
      <c r="G49" s="105" t="s">
        <v>236</v>
      </c>
      <c r="H49" s="81"/>
      <c r="I49" s="81"/>
      <c r="J49" s="81"/>
      <c r="K49" s="81"/>
      <c r="L49" s="81"/>
      <c r="M49" s="33"/>
    </row>
    <row r="50" spans="1:13" s="4" customFormat="1" ht="25.9" customHeight="1" x14ac:dyDescent="0.25">
      <c r="A50" s="93" t="s">
        <v>146</v>
      </c>
      <c r="B50" s="94" t="s">
        <v>134</v>
      </c>
      <c r="C50" s="167" t="s">
        <v>89</v>
      </c>
      <c r="D50" s="140">
        <v>198000</v>
      </c>
      <c r="E50" s="72">
        <v>197346.26</v>
      </c>
      <c r="F50" s="65">
        <v>200000</v>
      </c>
      <c r="G50" s="122" t="s">
        <v>224</v>
      </c>
      <c r="H50" s="81"/>
      <c r="I50" s="81"/>
      <c r="J50" s="81"/>
      <c r="K50" s="81"/>
      <c r="L50" s="81"/>
      <c r="M50" s="33"/>
    </row>
    <row r="51" spans="1:13" s="4" customFormat="1" ht="25.9" customHeight="1" x14ac:dyDescent="0.25">
      <c r="A51" s="96" t="s">
        <v>146</v>
      </c>
      <c r="B51" s="97" t="s">
        <v>144</v>
      </c>
      <c r="C51" s="168" t="s">
        <v>73</v>
      </c>
      <c r="D51" s="141">
        <v>88500</v>
      </c>
      <c r="E51" s="69">
        <v>88521</v>
      </c>
      <c r="F51" s="63">
        <v>76636</v>
      </c>
      <c r="G51" s="119" t="s">
        <v>280</v>
      </c>
      <c r="H51" s="81"/>
      <c r="I51" s="81"/>
      <c r="J51" s="81"/>
      <c r="K51" s="81"/>
      <c r="L51" s="81"/>
      <c r="M51" s="33"/>
    </row>
    <row r="52" spans="1:13" s="4" customFormat="1" ht="25.9" customHeight="1" thickBot="1" x14ac:dyDescent="0.3">
      <c r="A52" s="100" t="s">
        <v>146</v>
      </c>
      <c r="B52" s="101" t="s">
        <v>145</v>
      </c>
      <c r="C52" s="169" t="s">
        <v>74</v>
      </c>
      <c r="D52" s="142">
        <v>70500</v>
      </c>
      <c r="E52" s="71">
        <v>70480.08</v>
      </c>
      <c r="F52" s="64">
        <v>9012</v>
      </c>
      <c r="G52" s="120" t="s">
        <v>219</v>
      </c>
      <c r="H52" s="81"/>
      <c r="I52" s="81"/>
      <c r="J52" s="81"/>
      <c r="K52" s="81"/>
      <c r="L52" s="81"/>
      <c r="M52" s="33"/>
    </row>
    <row r="53" spans="1:13" s="4" customFormat="1" ht="15" customHeight="1" thickBot="1" x14ac:dyDescent="0.3">
      <c r="A53" s="103" t="s">
        <v>146</v>
      </c>
      <c r="B53" s="104" t="s">
        <v>12</v>
      </c>
      <c r="C53" s="170"/>
      <c r="D53" s="143">
        <f t="shared" ref="D53:F53" si="7">SUM(D50:D52)</f>
        <v>357000</v>
      </c>
      <c r="E53" s="117">
        <f t="shared" si="7"/>
        <v>356347.34</v>
      </c>
      <c r="F53" s="118">
        <f t="shared" si="7"/>
        <v>285648</v>
      </c>
      <c r="G53" s="105" t="s">
        <v>235</v>
      </c>
      <c r="H53" s="81"/>
      <c r="I53" s="81"/>
      <c r="J53" s="81"/>
      <c r="K53" s="81"/>
      <c r="L53" s="81"/>
      <c r="M53" s="33"/>
    </row>
    <row r="54" spans="1:13" s="4" customFormat="1" ht="15" customHeight="1" x14ac:dyDescent="0.25">
      <c r="A54" s="93" t="s">
        <v>147</v>
      </c>
      <c r="B54" s="94" t="s">
        <v>134</v>
      </c>
      <c r="C54" s="167" t="s">
        <v>89</v>
      </c>
      <c r="D54" s="140">
        <v>1595000</v>
      </c>
      <c r="E54" s="72">
        <v>1594436.9</v>
      </c>
      <c r="F54" s="115">
        <v>1600000</v>
      </c>
      <c r="G54" s="95" t="s">
        <v>225</v>
      </c>
      <c r="H54" s="81"/>
      <c r="I54" s="81"/>
      <c r="J54" s="81"/>
      <c r="K54" s="81"/>
      <c r="L54" s="81"/>
      <c r="M54" s="33"/>
    </row>
    <row r="55" spans="1:13" s="4" customFormat="1" ht="30" customHeight="1" x14ac:dyDescent="0.25">
      <c r="A55" s="96" t="s">
        <v>147</v>
      </c>
      <c r="B55" s="97" t="s">
        <v>144</v>
      </c>
      <c r="C55" s="168" t="s">
        <v>73</v>
      </c>
      <c r="D55" s="141">
        <v>4447000</v>
      </c>
      <c r="E55" s="69">
        <v>4446460.0999999996</v>
      </c>
      <c r="F55" s="67">
        <v>4500000</v>
      </c>
      <c r="G55" s="98" t="s">
        <v>216</v>
      </c>
      <c r="H55" s="81"/>
      <c r="I55" s="81"/>
      <c r="J55" s="81"/>
      <c r="K55" s="81"/>
      <c r="L55" s="81"/>
      <c r="M55" s="33"/>
    </row>
    <row r="56" spans="1:13" s="4" customFormat="1" ht="30" customHeight="1" x14ac:dyDescent="0.25">
      <c r="A56" s="96" t="s">
        <v>147</v>
      </c>
      <c r="B56" s="97" t="s">
        <v>140</v>
      </c>
      <c r="C56" s="168" t="s">
        <v>94</v>
      </c>
      <c r="D56" s="141">
        <v>5000</v>
      </c>
      <c r="E56" s="69">
        <v>5000</v>
      </c>
      <c r="F56" s="67">
        <v>0</v>
      </c>
      <c r="G56" s="99" t="s">
        <v>217</v>
      </c>
      <c r="H56" s="81"/>
      <c r="I56" s="81"/>
      <c r="J56" s="81"/>
      <c r="K56" s="81"/>
      <c r="L56" s="81"/>
      <c r="M56" s="33"/>
    </row>
    <row r="57" spans="1:13" s="4" customFormat="1" ht="30" customHeight="1" thickBot="1" x14ac:dyDescent="0.3">
      <c r="A57" s="100" t="s">
        <v>147</v>
      </c>
      <c r="B57" s="101" t="s">
        <v>148</v>
      </c>
      <c r="C57" s="169" t="s">
        <v>91</v>
      </c>
      <c r="D57" s="142">
        <v>43000</v>
      </c>
      <c r="E57" s="71">
        <v>42828</v>
      </c>
      <c r="F57" s="116">
        <v>43000</v>
      </c>
      <c r="G57" s="102" t="s">
        <v>218</v>
      </c>
      <c r="H57" s="81"/>
      <c r="I57" s="81"/>
      <c r="J57" s="81"/>
      <c r="K57" s="81"/>
      <c r="L57" s="81"/>
      <c r="M57" s="33"/>
    </row>
    <row r="58" spans="1:13" s="79" customFormat="1" ht="15" customHeight="1" thickBot="1" x14ac:dyDescent="0.3">
      <c r="A58" s="103" t="s">
        <v>147</v>
      </c>
      <c r="B58" s="104" t="s">
        <v>13</v>
      </c>
      <c r="C58" s="170"/>
      <c r="D58" s="143">
        <f t="shared" ref="D58:F58" si="8">SUM(D54:D57)</f>
        <v>6090000</v>
      </c>
      <c r="E58" s="117">
        <f t="shared" si="8"/>
        <v>6088725</v>
      </c>
      <c r="F58" s="118">
        <f t="shared" si="8"/>
        <v>6143000</v>
      </c>
      <c r="G58" s="105" t="s">
        <v>234</v>
      </c>
      <c r="H58" s="87"/>
      <c r="I58" s="87"/>
      <c r="J58" s="87"/>
      <c r="K58" s="87"/>
      <c r="L58" s="87"/>
      <c r="M58" s="88"/>
    </row>
    <row r="59" spans="1:13" s="4" customFormat="1" ht="15" customHeight="1" x14ac:dyDescent="0.25">
      <c r="A59" s="93" t="s">
        <v>149</v>
      </c>
      <c r="B59" s="94" t="s">
        <v>134</v>
      </c>
      <c r="C59" s="167" t="s">
        <v>89</v>
      </c>
      <c r="D59" s="140">
        <v>299000</v>
      </c>
      <c r="E59" s="72">
        <v>298113.59000000003</v>
      </c>
      <c r="F59" s="115">
        <v>300000</v>
      </c>
      <c r="G59" s="95" t="s">
        <v>226</v>
      </c>
      <c r="H59" s="81"/>
      <c r="I59" s="81"/>
      <c r="J59" s="81"/>
      <c r="K59" s="81"/>
      <c r="L59" s="81"/>
      <c r="M59" s="33"/>
    </row>
    <row r="60" spans="1:13" s="4" customFormat="1" ht="30" customHeight="1" x14ac:dyDescent="0.25">
      <c r="A60" s="96" t="s">
        <v>149</v>
      </c>
      <c r="B60" s="97" t="s">
        <v>144</v>
      </c>
      <c r="C60" s="168" t="s">
        <v>73</v>
      </c>
      <c r="D60" s="141">
        <v>452780</v>
      </c>
      <c r="E60" s="69">
        <v>452425.6</v>
      </c>
      <c r="F60" s="63">
        <v>466833.6</v>
      </c>
      <c r="G60" s="119" t="s">
        <v>281</v>
      </c>
      <c r="H60" s="81"/>
      <c r="I60" s="81"/>
      <c r="J60" s="81"/>
      <c r="K60" s="81"/>
      <c r="L60" s="81"/>
      <c r="M60" s="33"/>
    </row>
    <row r="61" spans="1:13" s="4" customFormat="1" ht="30" customHeight="1" x14ac:dyDescent="0.25">
      <c r="A61" s="96" t="s">
        <v>149</v>
      </c>
      <c r="B61" s="97" t="s">
        <v>145</v>
      </c>
      <c r="C61" s="168" t="s">
        <v>74</v>
      </c>
      <c r="D61" s="141">
        <v>3640</v>
      </c>
      <c r="E61" s="69">
        <v>3640</v>
      </c>
      <c r="F61" s="67">
        <v>3640</v>
      </c>
      <c r="G61" s="98" t="s">
        <v>227</v>
      </c>
      <c r="H61" s="81"/>
      <c r="I61" s="81"/>
      <c r="J61" s="81"/>
      <c r="K61" s="81"/>
      <c r="L61" s="81"/>
      <c r="M61" s="33"/>
    </row>
    <row r="62" spans="1:13" s="4" customFormat="1" ht="30" customHeight="1" thickBot="1" x14ac:dyDescent="0.3">
      <c r="A62" s="100" t="s">
        <v>149</v>
      </c>
      <c r="B62" s="101" t="s">
        <v>140</v>
      </c>
      <c r="C62" s="169" t="s">
        <v>94</v>
      </c>
      <c r="D62" s="142">
        <v>4580</v>
      </c>
      <c r="E62" s="71">
        <v>4580</v>
      </c>
      <c r="F62" s="116">
        <v>0</v>
      </c>
      <c r="G62" s="113" t="s">
        <v>228</v>
      </c>
      <c r="H62" s="81"/>
      <c r="I62" s="81"/>
      <c r="J62" s="81"/>
      <c r="K62" s="81"/>
      <c r="L62" s="81"/>
      <c r="M62" s="33"/>
    </row>
    <row r="63" spans="1:13" s="4" customFormat="1" ht="15" customHeight="1" thickBot="1" x14ac:dyDescent="0.3">
      <c r="A63" s="103" t="s">
        <v>149</v>
      </c>
      <c r="B63" s="104" t="s">
        <v>14</v>
      </c>
      <c r="C63" s="170"/>
      <c r="D63" s="143">
        <f t="shared" ref="D63:F63" si="9">SUM(D59:D62)</f>
        <v>760000</v>
      </c>
      <c r="E63" s="117">
        <f t="shared" si="9"/>
        <v>758759.19</v>
      </c>
      <c r="F63" s="118">
        <f t="shared" si="9"/>
        <v>770473.6</v>
      </c>
      <c r="G63" s="105" t="s">
        <v>233</v>
      </c>
      <c r="H63" s="81"/>
      <c r="I63" s="81"/>
      <c r="J63" s="81"/>
      <c r="K63" s="81"/>
      <c r="L63" s="81"/>
      <c r="M63" s="33"/>
    </row>
    <row r="64" spans="1:13" s="4" customFormat="1" ht="15" customHeight="1" x14ac:dyDescent="0.25">
      <c r="A64" s="93" t="s">
        <v>150</v>
      </c>
      <c r="B64" s="94" t="s">
        <v>134</v>
      </c>
      <c r="C64" s="167" t="s">
        <v>89</v>
      </c>
      <c r="D64" s="140">
        <v>19200</v>
      </c>
      <c r="E64" s="72">
        <v>19200</v>
      </c>
      <c r="F64" s="65">
        <v>116000</v>
      </c>
      <c r="G64" s="95" t="s">
        <v>279</v>
      </c>
      <c r="H64" s="81"/>
      <c r="I64" s="81"/>
      <c r="J64" s="81"/>
      <c r="K64" s="81"/>
      <c r="L64" s="81"/>
      <c r="M64" s="33"/>
    </row>
    <row r="65" spans="1:13" s="4" customFormat="1" ht="15" customHeight="1" x14ac:dyDescent="0.25">
      <c r="A65" s="96" t="s">
        <v>150</v>
      </c>
      <c r="B65" s="97" t="s">
        <v>148</v>
      </c>
      <c r="C65" s="168" t="s">
        <v>91</v>
      </c>
      <c r="D65" s="141">
        <v>13104</v>
      </c>
      <c r="E65" s="69">
        <v>13104</v>
      </c>
      <c r="F65" s="67">
        <v>0</v>
      </c>
      <c r="G65" s="238" t="s">
        <v>229</v>
      </c>
      <c r="H65" s="81"/>
      <c r="I65" s="81"/>
      <c r="J65" s="81"/>
      <c r="K65" s="81"/>
      <c r="L65" s="81"/>
      <c r="M65" s="33"/>
    </row>
    <row r="66" spans="1:13" s="4" customFormat="1" ht="15" customHeight="1" thickBot="1" x14ac:dyDescent="0.3">
      <c r="A66" s="100" t="s">
        <v>150</v>
      </c>
      <c r="B66" s="101" t="s">
        <v>151</v>
      </c>
      <c r="C66" s="169" t="s">
        <v>10</v>
      </c>
      <c r="D66" s="142">
        <v>15851.48</v>
      </c>
      <c r="E66" s="71">
        <v>15851.48</v>
      </c>
      <c r="F66" s="116">
        <v>0</v>
      </c>
      <c r="G66" s="239"/>
      <c r="H66" s="81"/>
      <c r="I66" s="81"/>
      <c r="J66" s="81"/>
      <c r="K66" s="81"/>
      <c r="L66" s="81"/>
      <c r="M66" s="33"/>
    </row>
    <row r="67" spans="1:13" s="4" customFormat="1" ht="15" customHeight="1" thickBot="1" x14ac:dyDescent="0.3">
      <c r="A67" s="103" t="s">
        <v>150</v>
      </c>
      <c r="B67" s="104" t="s">
        <v>15</v>
      </c>
      <c r="C67" s="170"/>
      <c r="D67" s="143">
        <f t="shared" ref="D67:F67" si="10">SUM(D64:D66)</f>
        <v>48155.479999999996</v>
      </c>
      <c r="E67" s="117">
        <f t="shared" si="10"/>
        <v>48155.479999999996</v>
      </c>
      <c r="F67" s="118">
        <f t="shared" si="10"/>
        <v>116000</v>
      </c>
      <c r="G67" s="105" t="s">
        <v>232</v>
      </c>
      <c r="H67" s="81"/>
      <c r="I67" s="81"/>
      <c r="J67" s="81"/>
      <c r="K67" s="81"/>
      <c r="L67" s="81"/>
      <c r="M67" s="33"/>
    </row>
    <row r="68" spans="1:13" s="4" customFormat="1" ht="45" customHeight="1" thickBot="1" x14ac:dyDescent="0.3">
      <c r="A68" s="106" t="s">
        <v>152</v>
      </c>
      <c r="B68" s="107" t="s">
        <v>145</v>
      </c>
      <c r="C68" s="171" t="s">
        <v>74</v>
      </c>
      <c r="D68" s="144">
        <v>106669.97</v>
      </c>
      <c r="E68" s="70">
        <v>106669.97</v>
      </c>
      <c r="F68" s="66">
        <v>106669.97</v>
      </c>
      <c r="G68" s="108" t="s">
        <v>230</v>
      </c>
      <c r="H68" s="81"/>
      <c r="I68" s="81"/>
      <c r="J68" s="81"/>
      <c r="K68" s="81"/>
      <c r="L68" s="81"/>
      <c r="M68" s="33"/>
    </row>
    <row r="69" spans="1:13" s="4" customFormat="1" ht="15" customHeight="1" thickBot="1" x14ac:dyDescent="0.3">
      <c r="A69" s="103" t="s">
        <v>152</v>
      </c>
      <c r="B69" s="104" t="s">
        <v>16</v>
      </c>
      <c r="C69" s="170"/>
      <c r="D69" s="143">
        <f t="shared" ref="D69:F69" si="11">SUM(D68)</f>
        <v>106669.97</v>
      </c>
      <c r="E69" s="117">
        <f t="shared" si="11"/>
        <v>106669.97</v>
      </c>
      <c r="F69" s="118">
        <f t="shared" si="11"/>
        <v>106669.97</v>
      </c>
      <c r="G69" s="105" t="s">
        <v>259</v>
      </c>
      <c r="H69" s="81"/>
      <c r="I69" s="81"/>
      <c r="J69" s="81"/>
      <c r="K69" s="81"/>
      <c r="L69" s="81"/>
      <c r="M69" s="33"/>
    </row>
    <row r="70" spans="1:13" s="4" customFormat="1" ht="15" customHeight="1" x14ac:dyDescent="0.25">
      <c r="A70" s="93" t="s">
        <v>153</v>
      </c>
      <c r="B70" s="94" t="s">
        <v>134</v>
      </c>
      <c r="C70" s="167" t="s">
        <v>89</v>
      </c>
      <c r="D70" s="140">
        <v>348366.55</v>
      </c>
      <c r="E70" s="72">
        <v>352529.45</v>
      </c>
      <c r="F70" s="115">
        <v>584583.77</v>
      </c>
      <c r="G70" s="95" t="s">
        <v>240</v>
      </c>
      <c r="H70" s="81"/>
      <c r="I70" s="81"/>
      <c r="J70" s="81"/>
      <c r="K70" s="81"/>
      <c r="L70" s="81"/>
      <c r="M70" s="33"/>
    </row>
    <row r="71" spans="1:13" s="4" customFormat="1" ht="28.15" customHeight="1" x14ac:dyDescent="0.25">
      <c r="A71" s="96" t="s">
        <v>153</v>
      </c>
      <c r="B71" s="97" t="s">
        <v>136</v>
      </c>
      <c r="C71" s="168" t="s">
        <v>17</v>
      </c>
      <c r="D71" s="141">
        <v>7000000</v>
      </c>
      <c r="E71" s="69">
        <v>6901290.2800000003</v>
      </c>
      <c r="F71" s="67">
        <v>8000000</v>
      </c>
      <c r="G71" s="98" t="s">
        <v>241</v>
      </c>
      <c r="H71" s="81"/>
      <c r="I71" s="81"/>
      <c r="J71" s="81"/>
      <c r="K71" s="81"/>
      <c r="L71" s="81"/>
      <c r="M71" s="33"/>
    </row>
    <row r="72" spans="1:13" s="4" customFormat="1" ht="15" customHeight="1" x14ac:dyDescent="0.25">
      <c r="A72" s="96" t="s">
        <v>153</v>
      </c>
      <c r="B72" s="97" t="s">
        <v>137</v>
      </c>
      <c r="C72" s="168" t="s">
        <v>72</v>
      </c>
      <c r="D72" s="141">
        <v>180066</v>
      </c>
      <c r="E72" s="69">
        <v>180066</v>
      </c>
      <c r="F72" s="63">
        <v>180000</v>
      </c>
      <c r="G72" s="98" t="s">
        <v>77</v>
      </c>
      <c r="H72" s="81"/>
      <c r="I72" s="81"/>
      <c r="J72" s="81"/>
      <c r="K72" s="81"/>
      <c r="L72" s="81"/>
      <c r="M72" s="33"/>
    </row>
    <row r="73" spans="1:13" s="4" customFormat="1" ht="45" customHeight="1" x14ac:dyDescent="0.25">
      <c r="A73" s="96" t="s">
        <v>153</v>
      </c>
      <c r="B73" s="97" t="s">
        <v>144</v>
      </c>
      <c r="C73" s="168" t="s">
        <v>73</v>
      </c>
      <c r="D73" s="141">
        <v>27000</v>
      </c>
      <c r="E73" s="69">
        <v>26500</v>
      </c>
      <c r="F73" s="67">
        <v>25000</v>
      </c>
      <c r="G73" s="98" t="s">
        <v>242</v>
      </c>
      <c r="H73" s="81"/>
      <c r="I73" s="81"/>
      <c r="J73" s="81"/>
      <c r="K73" s="81"/>
      <c r="L73" s="81"/>
      <c r="M73" s="33"/>
    </row>
    <row r="74" spans="1:13" s="4" customFormat="1" ht="28.15" customHeight="1" x14ac:dyDescent="0.25">
      <c r="A74" s="96" t="s">
        <v>153</v>
      </c>
      <c r="B74" s="97" t="s">
        <v>145</v>
      </c>
      <c r="C74" s="168" t="s">
        <v>74</v>
      </c>
      <c r="D74" s="141">
        <v>8000</v>
      </c>
      <c r="E74" s="69">
        <v>8018.5</v>
      </c>
      <c r="F74" s="67">
        <v>3000</v>
      </c>
      <c r="G74" s="98" t="s">
        <v>243</v>
      </c>
      <c r="H74" s="81"/>
      <c r="I74" s="81"/>
      <c r="J74" s="81"/>
      <c r="K74" s="81"/>
      <c r="L74" s="81"/>
      <c r="M74" s="33"/>
    </row>
    <row r="75" spans="1:13" s="4" customFormat="1" ht="45" customHeight="1" x14ac:dyDescent="0.25">
      <c r="A75" s="96" t="s">
        <v>153</v>
      </c>
      <c r="B75" s="97" t="s">
        <v>148</v>
      </c>
      <c r="C75" s="168" t="s">
        <v>91</v>
      </c>
      <c r="D75" s="141">
        <v>42000</v>
      </c>
      <c r="E75" s="69">
        <v>42022.96</v>
      </c>
      <c r="F75" s="63">
        <v>31364.68</v>
      </c>
      <c r="G75" s="119" t="s">
        <v>275</v>
      </c>
      <c r="H75" s="81"/>
      <c r="I75" s="81"/>
      <c r="J75" s="81"/>
      <c r="K75" s="81"/>
      <c r="L75" s="81"/>
      <c r="M75" s="33"/>
    </row>
    <row r="76" spans="1:13" s="4" customFormat="1" ht="28.15" customHeight="1" x14ac:dyDescent="0.25">
      <c r="A76" s="96" t="s">
        <v>153</v>
      </c>
      <c r="B76" s="97" t="s">
        <v>154</v>
      </c>
      <c r="C76" s="168" t="s">
        <v>92</v>
      </c>
      <c r="D76" s="141">
        <v>200000</v>
      </c>
      <c r="E76" s="69">
        <v>145713.44</v>
      </c>
      <c r="F76" s="63">
        <v>200000</v>
      </c>
      <c r="G76" s="98" t="s">
        <v>31</v>
      </c>
      <c r="H76" s="81"/>
      <c r="I76" s="81"/>
      <c r="J76" s="81"/>
      <c r="K76" s="81"/>
      <c r="L76" s="81"/>
      <c r="M76" s="33"/>
    </row>
    <row r="77" spans="1:13" s="4" customFormat="1" ht="28.15" customHeight="1" thickBot="1" x14ac:dyDescent="0.3">
      <c r="A77" s="100" t="s">
        <v>153</v>
      </c>
      <c r="B77" s="101" t="s">
        <v>155</v>
      </c>
      <c r="C77" s="169" t="s">
        <v>156</v>
      </c>
      <c r="D77" s="142">
        <v>900000</v>
      </c>
      <c r="E77" s="71">
        <v>882265</v>
      </c>
      <c r="F77" s="116">
        <v>0</v>
      </c>
      <c r="G77" s="113" t="s">
        <v>244</v>
      </c>
      <c r="H77" s="81"/>
      <c r="I77" s="81"/>
      <c r="J77" s="81"/>
      <c r="K77" s="81"/>
      <c r="L77" s="81"/>
      <c r="M77" s="33"/>
    </row>
    <row r="78" spans="1:13" s="4" customFormat="1" ht="15" customHeight="1" thickBot="1" x14ac:dyDescent="0.3">
      <c r="A78" s="103" t="s">
        <v>153</v>
      </c>
      <c r="B78" s="104" t="s">
        <v>93</v>
      </c>
      <c r="C78" s="170"/>
      <c r="D78" s="143">
        <f t="shared" ref="D78:F78" si="12">SUM(D70:D77)</f>
        <v>8705432.5500000007</v>
      </c>
      <c r="E78" s="117">
        <f t="shared" si="12"/>
        <v>8538405.6300000008</v>
      </c>
      <c r="F78" s="118">
        <f t="shared" si="12"/>
        <v>9023948.4499999993</v>
      </c>
      <c r="G78" s="105" t="s">
        <v>231</v>
      </c>
      <c r="H78" s="81"/>
      <c r="I78" s="81"/>
      <c r="J78" s="81"/>
      <c r="K78" s="81"/>
      <c r="L78" s="81"/>
      <c r="M78" s="33"/>
    </row>
    <row r="79" spans="1:13" s="4" customFormat="1" ht="15" customHeight="1" thickBot="1" x14ac:dyDescent="0.3">
      <c r="A79" s="106" t="s">
        <v>157</v>
      </c>
      <c r="B79" s="107" t="s">
        <v>134</v>
      </c>
      <c r="C79" s="171" t="s">
        <v>89</v>
      </c>
      <c r="D79" s="144">
        <v>0</v>
      </c>
      <c r="E79" s="70">
        <v>0</v>
      </c>
      <c r="F79" s="66">
        <v>2500</v>
      </c>
      <c r="G79" s="108" t="s">
        <v>102</v>
      </c>
      <c r="H79" s="81"/>
      <c r="I79" s="81"/>
      <c r="J79" s="81"/>
      <c r="K79" s="81"/>
      <c r="L79" s="81"/>
      <c r="M79" s="33"/>
    </row>
    <row r="80" spans="1:13" s="4" customFormat="1" ht="15" customHeight="1" thickBot="1" x14ac:dyDescent="0.3">
      <c r="A80" s="103" t="s">
        <v>157</v>
      </c>
      <c r="B80" s="104" t="s">
        <v>18</v>
      </c>
      <c r="C80" s="170"/>
      <c r="D80" s="143">
        <f t="shared" ref="D80:F80" si="13">SUM(D79)</f>
        <v>0</v>
      </c>
      <c r="E80" s="117">
        <f t="shared" si="13"/>
        <v>0</v>
      </c>
      <c r="F80" s="118">
        <f t="shared" si="13"/>
        <v>2500</v>
      </c>
      <c r="G80" s="105" t="s">
        <v>245</v>
      </c>
      <c r="H80" s="81"/>
      <c r="I80" s="81"/>
      <c r="J80" s="81"/>
      <c r="K80" s="81"/>
      <c r="L80" s="81"/>
      <c r="M80" s="33"/>
    </row>
    <row r="81" spans="1:13" s="4" customFormat="1" ht="25.15" customHeight="1" x14ac:dyDescent="0.25">
      <c r="A81" s="93" t="s">
        <v>158</v>
      </c>
      <c r="B81" s="94" t="s">
        <v>134</v>
      </c>
      <c r="C81" s="167" t="s">
        <v>89</v>
      </c>
      <c r="D81" s="140">
        <v>204000</v>
      </c>
      <c r="E81" s="72">
        <v>203754.94</v>
      </c>
      <c r="F81" s="65">
        <v>200000</v>
      </c>
      <c r="G81" s="95" t="s">
        <v>246</v>
      </c>
      <c r="H81" s="81"/>
      <c r="I81" s="81"/>
      <c r="J81" s="81"/>
      <c r="K81" s="81"/>
      <c r="L81" s="81"/>
      <c r="M81" s="33"/>
    </row>
    <row r="82" spans="1:13" s="4" customFormat="1" ht="15" customHeight="1" x14ac:dyDescent="0.25">
      <c r="A82" s="96" t="s">
        <v>158</v>
      </c>
      <c r="B82" s="97" t="s">
        <v>135</v>
      </c>
      <c r="C82" s="168" t="s">
        <v>90</v>
      </c>
      <c r="D82" s="141">
        <v>3000</v>
      </c>
      <c r="E82" s="69">
        <v>2782</v>
      </c>
      <c r="F82" s="67">
        <v>3000</v>
      </c>
      <c r="G82" s="98" t="s">
        <v>32</v>
      </c>
      <c r="H82" s="81"/>
      <c r="I82" s="81"/>
      <c r="J82" s="81"/>
      <c r="K82" s="81"/>
      <c r="L82" s="81"/>
      <c r="M82" s="33"/>
    </row>
    <row r="83" spans="1:13" s="4" customFormat="1" ht="40.15" customHeight="1" x14ac:dyDescent="0.25">
      <c r="A83" s="96" t="s">
        <v>158</v>
      </c>
      <c r="B83" s="97" t="s">
        <v>159</v>
      </c>
      <c r="C83" s="168" t="s">
        <v>76</v>
      </c>
      <c r="D83" s="141">
        <v>4695</v>
      </c>
      <c r="E83" s="69">
        <v>4695</v>
      </c>
      <c r="F83" s="67">
        <v>0</v>
      </c>
      <c r="G83" s="123" t="s">
        <v>252</v>
      </c>
      <c r="H83" s="81"/>
      <c r="I83" s="81"/>
      <c r="J83" s="81"/>
      <c r="K83" s="81"/>
      <c r="L83" s="81"/>
      <c r="M83" s="33"/>
    </row>
    <row r="84" spans="1:13" s="4" customFormat="1" ht="40.15" customHeight="1" thickBot="1" x14ac:dyDescent="0.3">
      <c r="A84" s="100" t="s">
        <v>158</v>
      </c>
      <c r="B84" s="101" t="s">
        <v>148</v>
      </c>
      <c r="C84" s="169" t="s">
        <v>91</v>
      </c>
      <c r="D84" s="142">
        <v>20305</v>
      </c>
      <c r="E84" s="71">
        <v>20226.77</v>
      </c>
      <c r="F84" s="116">
        <v>17000</v>
      </c>
      <c r="G84" s="102" t="s">
        <v>247</v>
      </c>
      <c r="H84" s="81"/>
      <c r="I84" s="81"/>
      <c r="J84" s="81"/>
      <c r="K84" s="81"/>
      <c r="L84" s="81"/>
      <c r="M84" s="33"/>
    </row>
    <row r="85" spans="1:13" s="4" customFormat="1" ht="15" customHeight="1" thickBot="1" x14ac:dyDescent="0.3">
      <c r="A85" s="103" t="s">
        <v>158</v>
      </c>
      <c r="B85" s="104" t="s">
        <v>19</v>
      </c>
      <c r="C85" s="170"/>
      <c r="D85" s="143">
        <f t="shared" ref="D85:F85" si="14">SUM(D81:D84)</f>
        <v>232000</v>
      </c>
      <c r="E85" s="117">
        <f t="shared" si="14"/>
        <v>231458.71</v>
      </c>
      <c r="F85" s="118">
        <f t="shared" si="14"/>
        <v>220000</v>
      </c>
      <c r="G85" s="105" t="s">
        <v>248</v>
      </c>
      <c r="H85" s="81"/>
      <c r="I85" s="81"/>
      <c r="J85" s="81"/>
      <c r="K85" s="81"/>
      <c r="L85" s="81"/>
      <c r="M85" s="33"/>
    </row>
    <row r="86" spans="1:13" s="4" customFormat="1" ht="15" customHeight="1" x14ac:dyDescent="0.25">
      <c r="A86" s="93" t="s">
        <v>160</v>
      </c>
      <c r="B86" s="94" t="s">
        <v>134</v>
      </c>
      <c r="C86" s="167" t="s">
        <v>89</v>
      </c>
      <c r="D86" s="140">
        <v>707000</v>
      </c>
      <c r="E86" s="72">
        <v>706946.75</v>
      </c>
      <c r="F86" s="115">
        <v>700000</v>
      </c>
      <c r="G86" s="95" t="s">
        <v>249</v>
      </c>
      <c r="H86" s="81"/>
      <c r="I86" s="81"/>
      <c r="J86" s="81"/>
      <c r="K86" s="81"/>
      <c r="L86" s="81"/>
      <c r="M86" s="33"/>
    </row>
    <row r="87" spans="1:13" s="4" customFormat="1" ht="25.15" customHeight="1" thickBot="1" x14ac:dyDescent="0.3">
      <c r="A87" s="100" t="s">
        <v>160</v>
      </c>
      <c r="B87" s="101" t="s">
        <v>148</v>
      </c>
      <c r="C87" s="169" t="s">
        <v>91</v>
      </c>
      <c r="D87" s="142">
        <v>16000</v>
      </c>
      <c r="E87" s="71">
        <v>15903.7</v>
      </c>
      <c r="F87" s="116">
        <v>15000</v>
      </c>
      <c r="G87" s="102" t="s">
        <v>101</v>
      </c>
      <c r="H87" s="81"/>
      <c r="I87" s="81"/>
      <c r="J87" s="81"/>
      <c r="K87" s="81"/>
      <c r="L87" s="81"/>
      <c r="M87" s="33"/>
    </row>
    <row r="88" spans="1:13" s="33" customFormat="1" ht="15" customHeight="1" thickBot="1" x14ac:dyDescent="0.3">
      <c r="A88" s="103" t="s">
        <v>160</v>
      </c>
      <c r="B88" s="104" t="s">
        <v>95</v>
      </c>
      <c r="C88" s="170"/>
      <c r="D88" s="143">
        <f t="shared" ref="D88:F88" si="15">SUM(D86:D87)</f>
        <v>723000</v>
      </c>
      <c r="E88" s="117">
        <f t="shared" si="15"/>
        <v>722850.45</v>
      </c>
      <c r="F88" s="118">
        <f t="shared" si="15"/>
        <v>715000</v>
      </c>
      <c r="G88" s="105" t="s">
        <v>250</v>
      </c>
      <c r="H88" s="81"/>
      <c r="I88" s="81"/>
      <c r="J88" s="81"/>
      <c r="K88" s="81"/>
      <c r="L88" s="81"/>
    </row>
    <row r="89" spans="1:13" ht="15" customHeight="1" thickBot="1" x14ac:dyDescent="0.3">
      <c r="A89" s="106" t="s">
        <v>161</v>
      </c>
      <c r="B89" s="107" t="s">
        <v>134</v>
      </c>
      <c r="C89" s="171" t="s">
        <v>89</v>
      </c>
      <c r="D89" s="144">
        <v>20000</v>
      </c>
      <c r="E89" s="70">
        <v>19354</v>
      </c>
      <c r="F89" s="66">
        <v>20000</v>
      </c>
      <c r="G89" s="108" t="s">
        <v>33</v>
      </c>
    </row>
    <row r="90" spans="1:13" s="34" customFormat="1" ht="15" customHeight="1" thickBot="1" x14ac:dyDescent="0.3">
      <c r="A90" s="103" t="s">
        <v>161</v>
      </c>
      <c r="B90" s="104" t="s">
        <v>20</v>
      </c>
      <c r="C90" s="170"/>
      <c r="D90" s="143">
        <f t="shared" ref="D90:F90" si="16">SUM(D89)</f>
        <v>20000</v>
      </c>
      <c r="E90" s="117">
        <f t="shared" si="16"/>
        <v>19354</v>
      </c>
      <c r="F90" s="118">
        <f t="shared" si="16"/>
        <v>20000</v>
      </c>
      <c r="G90" s="109" t="s">
        <v>251</v>
      </c>
      <c r="H90" s="85"/>
      <c r="I90" s="85"/>
      <c r="J90" s="84"/>
      <c r="K90" s="84"/>
      <c r="L90" s="84"/>
    </row>
    <row r="91" spans="1:13" s="32" customFormat="1" ht="25.15" customHeight="1" thickBot="1" x14ac:dyDescent="0.3">
      <c r="A91" s="106" t="s">
        <v>162</v>
      </c>
      <c r="B91" s="107" t="s">
        <v>134</v>
      </c>
      <c r="C91" s="171" t="s">
        <v>89</v>
      </c>
      <c r="D91" s="144">
        <v>20000</v>
      </c>
      <c r="E91" s="70">
        <v>19602</v>
      </c>
      <c r="F91" s="66">
        <v>0</v>
      </c>
      <c r="G91" s="123" t="s">
        <v>253</v>
      </c>
      <c r="H91" s="81"/>
      <c r="I91" s="81"/>
      <c r="J91" s="82"/>
      <c r="K91" s="82"/>
      <c r="L91" s="82"/>
    </row>
    <row r="92" spans="1:13" s="59" customFormat="1" ht="15" customHeight="1" thickBot="1" x14ac:dyDescent="0.3">
      <c r="A92" s="103" t="s">
        <v>162</v>
      </c>
      <c r="B92" s="104" t="s">
        <v>103</v>
      </c>
      <c r="C92" s="170"/>
      <c r="D92" s="143">
        <f t="shared" ref="D92:F92" si="17">SUM(D91)</f>
        <v>20000</v>
      </c>
      <c r="E92" s="117">
        <f t="shared" si="17"/>
        <v>19602</v>
      </c>
      <c r="F92" s="118">
        <f t="shared" si="17"/>
        <v>0</v>
      </c>
      <c r="G92" s="109" t="s">
        <v>254</v>
      </c>
      <c r="H92" s="85"/>
      <c r="I92" s="85"/>
      <c r="J92" s="85"/>
      <c r="K92" s="85"/>
      <c r="L92" s="85"/>
    </row>
    <row r="93" spans="1:13" s="59" customFormat="1" ht="15" customHeight="1" thickBot="1" x14ac:dyDescent="0.3">
      <c r="A93" s="106" t="s">
        <v>21</v>
      </c>
      <c r="B93" s="107" t="s">
        <v>159</v>
      </c>
      <c r="C93" s="171" t="s">
        <v>76</v>
      </c>
      <c r="D93" s="144">
        <v>84000</v>
      </c>
      <c r="E93" s="70">
        <v>84000</v>
      </c>
      <c r="F93" s="66">
        <v>11200</v>
      </c>
      <c r="G93" s="110" t="s">
        <v>255</v>
      </c>
      <c r="H93" s="85"/>
      <c r="I93" s="85"/>
      <c r="J93" s="85"/>
      <c r="K93" s="85"/>
      <c r="L93" s="85"/>
    </row>
    <row r="94" spans="1:13" s="59" customFormat="1" ht="15" customHeight="1" thickBot="1" x14ac:dyDescent="0.3">
      <c r="A94" s="103" t="s">
        <v>21</v>
      </c>
      <c r="B94" s="104" t="s">
        <v>22</v>
      </c>
      <c r="C94" s="170"/>
      <c r="D94" s="143">
        <f t="shared" ref="D94:F94" si="18">SUM(D93)</f>
        <v>84000</v>
      </c>
      <c r="E94" s="117">
        <f t="shared" si="18"/>
        <v>84000</v>
      </c>
      <c r="F94" s="118">
        <f t="shared" si="18"/>
        <v>11200</v>
      </c>
      <c r="G94" s="109" t="s">
        <v>256</v>
      </c>
      <c r="H94" s="85"/>
      <c r="I94" s="85"/>
      <c r="J94" s="85"/>
      <c r="K94" s="85"/>
      <c r="L94" s="85"/>
    </row>
    <row r="95" spans="1:13" s="59" customFormat="1" ht="40.15" customHeight="1" x14ac:dyDescent="0.25">
      <c r="A95" s="93" t="s">
        <v>163</v>
      </c>
      <c r="B95" s="94" t="s">
        <v>134</v>
      </c>
      <c r="C95" s="167" t="s">
        <v>89</v>
      </c>
      <c r="D95" s="140">
        <v>16200</v>
      </c>
      <c r="E95" s="72">
        <v>16197</v>
      </c>
      <c r="F95" s="115">
        <v>16000</v>
      </c>
      <c r="G95" s="111" t="s">
        <v>78</v>
      </c>
      <c r="H95" s="85"/>
      <c r="I95" s="85"/>
      <c r="J95" s="85"/>
      <c r="K95" s="85"/>
      <c r="L95" s="85"/>
    </row>
    <row r="96" spans="1:13" s="34" customFormat="1" ht="28.15" customHeight="1" thickBot="1" x14ac:dyDescent="0.3">
      <c r="A96" s="100" t="s">
        <v>163</v>
      </c>
      <c r="B96" s="101" t="s">
        <v>151</v>
      </c>
      <c r="C96" s="169" t="s">
        <v>10</v>
      </c>
      <c r="D96" s="142">
        <v>120</v>
      </c>
      <c r="E96" s="71">
        <v>120</v>
      </c>
      <c r="F96" s="116">
        <v>0</v>
      </c>
      <c r="G96" s="124" t="s">
        <v>258</v>
      </c>
      <c r="H96" s="85"/>
      <c r="I96" s="85"/>
      <c r="J96" s="84"/>
      <c r="K96" s="84"/>
      <c r="L96" s="84"/>
    </row>
    <row r="97" spans="1:13" s="34" customFormat="1" ht="15" customHeight="1" thickBot="1" x14ac:dyDescent="0.3">
      <c r="A97" s="103" t="s">
        <v>163</v>
      </c>
      <c r="B97" s="104" t="s">
        <v>23</v>
      </c>
      <c r="C97" s="170"/>
      <c r="D97" s="143">
        <f t="shared" ref="D97:F97" si="19">SUM(D95:D96)</f>
        <v>16320</v>
      </c>
      <c r="E97" s="117">
        <f t="shared" si="19"/>
        <v>16317</v>
      </c>
      <c r="F97" s="118">
        <f t="shared" si="19"/>
        <v>16000</v>
      </c>
      <c r="G97" s="109" t="s">
        <v>257</v>
      </c>
      <c r="H97" s="85"/>
      <c r="I97" s="85"/>
      <c r="J97" s="84"/>
      <c r="K97" s="84"/>
      <c r="L97" s="84"/>
    </row>
    <row r="98" spans="1:13" s="34" customFormat="1" ht="28.15" customHeight="1" thickBot="1" x14ac:dyDescent="0.3">
      <c r="A98" s="106" t="s">
        <v>104</v>
      </c>
      <c r="B98" s="107" t="s">
        <v>164</v>
      </c>
      <c r="C98" s="171" t="s">
        <v>79</v>
      </c>
      <c r="D98" s="144">
        <v>100020</v>
      </c>
      <c r="E98" s="70">
        <v>100023.23</v>
      </c>
      <c r="F98" s="66">
        <v>200000</v>
      </c>
      <c r="G98" s="110" t="s">
        <v>282</v>
      </c>
      <c r="H98" s="85"/>
      <c r="I98" s="85"/>
      <c r="J98" s="84"/>
      <c r="K98" s="84"/>
      <c r="L98" s="84"/>
    </row>
    <row r="99" spans="1:13" s="34" customFormat="1" ht="15" customHeight="1" thickBot="1" x14ac:dyDescent="0.3">
      <c r="A99" s="103" t="s">
        <v>104</v>
      </c>
      <c r="B99" s="104" t="s">
        <v>24</v>
      </c>
      <c r="C99" s="170"/>
      <c r="D99" s="143">
        <f t="shared" ref="D99:F99" si="20">SUM(D98)</f>
        <v>100020</v>
      </c>
      <c r="E99" s="117">
        <f t="shared" si="20"/>
        <v>100023.23</v>
      </c>
      <c r="F99" s="118">
        <f t="shared" si="20"/>
        <v>200000</v>
      </c>
      <c r="G99" s="109" t="s">
        <v>262</v>
      </c>
      <c r="H99" s="85"/>
      <c r="I99" s="85"/>
      <c r="J99" s="84"/>
      <c r="K99" s="84"/>
      <c r="L99" s="84"/>
    </row>
    <row r="100" spans="1:13" ht="64.900000000000006" customHeight="1" thickBot="1" x14ac:dyDescent="0.3">
      <c r="A100" s="106" t="s">
        <v>165</v>
      </c>
      <c r="B100" s="107" t="s">
        <v>166</v>
      </c>
      <c r="C100" s="171" t="s">
        <v>25</v>
      </c>
      <c r="D100" s="144">
        <v>12800000</v>
      </c>
      <c r="E100" s="70">
        <v>12800000</v>
      </c>
      <c r="F100" s="66">
        <v>7200000</v>
      </c>
      <c r="G100" s="130" t="s">
        <v>278</v>
      </c>
    </row>
    <row r="101" spans="1:13" ht="15" customHeight="1" thickBot="1" x14ac:dyDescent="0.3">
      <c r="A101" s="103" t="s">
        <v>165</v>
      </c>
      <c r="B101" s="104" t="s">
        <v>26</v>
      </c>
      <c r="C101" s="170"/>
      <c r="D101" s="143">
        <f t="shared" ref="D101:F101" si="21">SUM(D100)</f>
        <v>12800000</v>
      </c>
      <c r="E101" s="117">
        <f t="shared" si="21"/>
        <v>12800000</v>
      </c>
      <c r="F101" s="118">
        <f t="shared" si="21"/>
        <v>7200000</v>
      </c>
      <c r="G101" s="105" t="s">
        <v>263</v>
      </c>
    </row>
    <row r="102" spans="1:13" s="136" customFormat="1" ht="19.899999999999999" customHeight="1" thickBot="1" x14ac:dyDescent="0.25">
      <c r="A102" s="131" t="s">
        <v>27</v>
      </c>
      <c r="B102" s="132"/>
      <c r="C102" s="173"/>
      <c r="D102" s="146">
        <f>SUM(D101,D99,D97,D94,D92,D90,D88,D85,D80,D78,D69,D67,D63,D58,D53,D49,D44,D41,D39,D37,D34,D31,D26)</f>
        <v>94000000</v>
      </c>
      <c r="E102" s="134">
        <f>SUM(E101,E99,E97,E94,E92,E90,E88,E85,E80,E78,E69,E67,E63,E58,E53,E49,E44,E41,E39,E37,E34,E31,E26)</f>
        <v>93656536.520000011</v>
      </c>
      <c r="F102" s="135">
        <f>SUM(F101,F99,F97,F94,F92,F90,F88,F85,F80,F78,F69,F67,F63,F58,F53,F49,F44,F41,F39,F37,F34,F31,F26)</f>
        <v>93000000</v>
      </c>
      <c r="G102" s="133"/>
      <c r="H102" s="81"/>
      <c r="I102" s="81"/>
      <c r="J102" s="82"/>
      <c r="K102" s="82"/>
      <c r="L102" s="82"/>
      <c r="M102" s="82"/>
    </row>
    <row r="103" spans="1:13" ht="15" customHeight="1" x14ac:dyDescent="0.25">
      <c r="A103" s="240" t="s">
        <v>109</v>
      </c>
      <c r="B103" s="240"/>
      <c r="C103" s="240"/>
      <c r="D103" s="137"/>
      <c r="E103" s="137"/>
      <c r="F103" s="138"/>
      <c r="G103" s="139"/>
    </row>
    <row r="104" spans="1:13" x14ac:dyDescent="0.25">
      <c r="D104" s="112"/>
      <c r="E104" s="112"/>
      <c r="F104" s="112"/>
    </row>
  </sheetData>
  <mergeCells count="2">
    <mergeCell ref="G65:G66"/>
    <mergeCell ref="A103:C103"/>
  </mergeCells>
  <pageMargins left="0" right="0" top="0.78740157480314965" bottom="0.78740157480314965" header="0.31496062992125984" footer="0.31496062992125984"/>
  <pageSetup paperSize="9" orientation="portrait" r:id="rId1"/>
  <headerFooter>
    <oddHeader>&amp;L&amp;"-,Tučné"MĚSTO Štíty&amp;"-,Obyčejné"
&amp;9IČO: 00303453
DIČ: CZ00303453&amp;C&amp;"-,Tučné"&amp;12NÁVRH ROZPOČTU
PŘÍJMY 2026&amp;RRok 2026</oddHeader>
    <oddFooter>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tabSelected="1" topLeftCell="A16" workbookViewId="0">
      <selection activeCell="H9" sqref="H9"/>
    </sheetView>
  </sheetViews>
  <sheetFormatPr defaultRowHeight="15" x14ac:dyDescent="0.25"/>
  <cols>
    <col min="1" max="2" width="6.7109375" style="43" customWidth="1"/>
    <col min="3" max="3" width="18" style="43" customWidth="1"/>
    <col min="4" max="4" width="25.28515625" style="43" customWidth="1"/>
    <col min="5" max="6" width="13.28515625" style="44" customWidth="1"/>
    <col min="7" max="7" width="15.7109375" style="45" customWidth="1"/>
  </cols>
  <sheetData>
    <row r="1" spans="1:13" s="221" customFormat="1" ht="24" customHeight="1" thickBot="1" x14ac:dyDescent="0.35">
      <c r="A1" s="214" t="s">
        <v>28</v>
      </c>
      <c r="B1" s="215"/>
      <c r="C1" s="216"/>
      <c r="D1" s="217"/>
      <c r="E1" s="218"/>
      <c r="F1" s="219"/>
      <c r="G1" s="220"/>
    </row>
    <row r="2" spans="1:13" s="1" customFormat="1" ht="25.15" customHeight="1" thickBot="1" x14ac:dyDescent="0.3">
      <c r="A2" s="190" t="s">
        <v>80</v>
      </c>
      <c r="B2" s="274" t="s">
        <v>3</v>
      </c>
      <c r="C2" s="275"/>
      <c r="D2" s="191"/>
      <c r="E2" s="192" t="s">
        <v>176</v>
      </c>
      <c r="F2" s="193" t="s">
        <v>177</v>
      </c>
      <c r="G2" s="194" t="s">
        <v>178</v>
      </c>
    </row>
    <row r="3" spans="1:13" ht="14.45" customHeight="1" x14ac:dyDescent="0.25">
      <c r="A3" s="174" t="s">
        <v>167</v>
      </c>
      <c r="B3" s="175" t="s">
        <v>285</v>
      </c>
      <c r="C3" s="176"/>
      <c r="D3" s="164"/>
      <c r="E3" s="204">
        <v>50000</v>
      </c>
      <c r="F3" s="183">
        <v>50000</v>
      </c>
      <c r="G3" s="205">
        <v>0</v>
      </c>
    </row>
    <row r="4" spans="1:13" ht="14.45" customHeight="1" x14ac:dyDescent="0.25">
      <c r="A4" s="177" t="s">
        <v>81</v>
      </c>
      <c r="B4" s="276" t="s">
        <v>30</v>
      </c>
      <c r="C4" s="277"/>
      <c r="D4" s="180"/>
      <c r="E4" s="206">
        <v>4800000</v>
      </c>
      <c r="F4" s="184">
        <v>4777062.4000000004</v>
      </c>
      <c r="G4" s="207">
        <v>5000000</v>
      </c>
    </row>
    <row r="5" spans="1:13" ht="14.45" customHeight="1" x14ac:dyDescent="0.25">
      <c r="A5" s="36" t="s">
        <v>84</v>
      </c>
      <c r="B5" s="37" t="s">
        <v>85</v>
      </c>
      <c r="C5" s="38"/>
      <c r="D5" s="165"/>
      <c r="E5" s="208">
        <v>5300000</v>
      </c>
      <c r="F5" s="185">
        <v>5263126.76</v>
      </c>
      <c r="G5" s="209">
        <v>7000000</v>
      </c>
    </row>
    <row r="6" spans="1:13" ht="14.45" customHeight="1" x14ac:dyDescent="0.25">
      <c r="A6" s="36" t="s">
        <v>82</v>
      </c>
      <c r="B6" s="278" t="s">
        <v>83</v>
      </c>
      <c r="C6" s="279"/>
      <c r="D6" s="165"/>
      <c r="E6" s="208">
        <v>49700000</v>
      </c>
      <c r="F6" s="185">
        <v>49423676.380000003</v>
      </c>
      <c r="G6" s="209">
        <v>54000000</v>
      </c>
    </row>
    <row r="7" spans="1:13" ht="14.45" customHeight="1" x14ac:dyDescent="0.25">
      <c r="A7" s="36" t="s">
        <v>36</v>
      </c>
      <c r="B7" s="37" t="s">
        <v>99</v>
      </c>
      <c r="C7" s="39"/>
      <c r="D7" s="181"/>
      <c r="E7" s="208">
        <v>5600000</v>
      </c>
      <c r="F7" s="185">
        <v>5566745.0499999998</v>
      </c>
      <c r="G7" s="209">
        <v>10000000</v>
      </c>
    </row>
    <row r="8" spans="1:13" ht="14.45" customHeight="1" thickBot="1" x14ac:dyDescent="0.3">
      <c r="A8" s="40" t="s">
        <v>96</v>
      </c>
      <c r="B8" s="41" t="s">
        <v>34</v>
      </c>
      <c r="C8" s="42"/>
      <c r="D8" s="182"/>
      <c r="E8" s="210">
        <v>30000000</v>
      </c>
      <c r="F8" s="186">
        <v>29656892.48</v>
      </c>
      <c r="G8" s="211">
        <v>24000000</v>
      </c>
    </row>
    <row r="9" spans="1:13" ht="16.5" customHeight="1" thickBot="1" x14ac:dyDescent="0.3">
      <c r="A9" s="280" t="s">
        <v>29</v>
      </c>
      <c r="B9" s="281"/>
      <c r="C9" s="281"/>
      <c r="D9" s="281"/>
      <c r="E9" s="212">
        <f>SUM(E3:E8)</f>
        <v>95450000</v>
      </c>
      <c r="F9" s="187">
        <f>SUM(F3:F8)</f>
        <v>94737503.070000008</v>
      </c>
      <c r="G9" s="213">
        <f>SUM(G3:G8)</f>
        <v>100000000</v>
      </c>
    </row>
    <row r="10" spans="1:13" ht="15.95" customHeight="1" x14ac:dyDescent="0.25">
      <c r="A10" s="282" t="s">
        <v>97</v>
      </c>
      <c r="B10" s="282"/>
      <c r="C10" s="282"/>
      <c r="D10" s="282"/>
      <c r="E10" s="178">
        <v>83350000</v>
      </c>
      <c r="F10" s="60">
        <v>82702139.030000001</v>
      </c>
      <c r="G10" s="68">
        <v>80000000</v>
      </c>
    </row>
    <row r="11" spans="1:13" ht="15.95" customHeight="1" thickBot="1" x14ac:dyDescent="0.3">
      <c r="A11" s="269" t="s">
        <v>98</v>
      </c>
      <c r="B11" s="269"/>
      <c r="C11" s="269"/>
      <c r="D11" s="269"/>
      <c r="E11" s="179">
        <v>12100000</v>
      </c>
      <c r="F11" s="60">
        <v>12035364.039999999</v>
      </c>
      <c r="G11" s="68">
        <v>20000000</v>
      </c>
    </row>
    <row r="12" spans="1:13" x14ac:dyDescent="0.25">
      <c r="A12" s="270" t="s">
        <v>288</v>
      </c>
      <c r="B12" s="270"/>
      <c r="C12" s="270"/>
      <c r="D12" s="270"/>
      <c r="E12" s="270"/>
      <c r="F12" s="270"/>
      <c r="G12" s="270"/>
    </row>
    <row r="13" spans="1:13" ht="15.75" thickBot="1" x14ac:dyDescent="0.3">
      <c r="A13" s="271" t="s">
        <v>289</v>
      </c>
      <c r="B13" s="271"/>
      <c r="C13" s="271"/>
      <c r="D13" s="271"/>
      <c r="E13" s="271"/>
      <c r="F13" s="271"/>
      <c r="G13" s="271"/>
    </row>
    <row r="14" spans="1:13" ht="15" customHeight="1" x14ac:dyDescent="0.25">
      <c r="A14" s="240"/>
      <c r="B14" s="240"/>
      <c r="C14" s="240"/>
      <c r="D14" s="137"/>
      <c r="E14" s="137"/>
      <c r="F14" s="138"/>
      <c r="G14" s="139"/>
      <c r="H14" s="81"/>
      <c r="I14" s="81"/>
      <c r="J14" s="82"/>
      <c r="K14" s="82"/>
      <c r="L14" s="82"/>
      <c r="M14" s="32"/>
    </row>
    <row r="16" spans="1:13" s="221" customFormat="1" ht="24" customHeight="1" thickBot="1" x14ac:dyDescent="0.35">
      <c r="A16" s="214" t="s">
        <v>168</v>
      </c>
      <c r="B16" s="215"/>
      <c r="C16" s="216"/>
      <c r="D16" s="217"/>
      <c r="E16" s="218"/>
      <c r="F16" s="219"/>
      <c r="G16" s="220"/>
    </row>
    <row r="17" spans="1:13" s="32" customFormat="1" ht="24" customHeight="1" thickBot="1" x14ac:dyDescent="0.3">
      <c r="A17" s="195" t="s">
        <v>1</v>
      </c>
      <c r="B17" s="196" t="s">
        <v>2</v>
      </c>
      <c r="C17" s="272" t="s">
        <v>3</v>
      </c>
      <c r="D17" s="273"/>
      <c r="E17" s="192" t="s">
        <v>176</v>
      </c>
      <c r="F17" s="193" t="s">
        <v>177</v>
      </c>
      <c r="G17" s="194" t="s">
        <v>178</v>
      </c>
      <c r="H17" s="81"/>
      <c r="I17" s="81"/>
      <c r="J17" s="82"/>
      <c r="K17" s="82"/>
      <c r="L17" s="82"/>
    </row>
    <row r="18" spans="1:13" ht="15" customHeight="1" x14ac:dyDescent="0.25">
      <c r="A18" s="251" t="s">
        <v>169</v>
      </c>
      <c r="B18" s="252"/>
      <c r="C18" s="252"/>
      <c r="D18" s="253"/>
      <c r="E18" s="248" t="s">
        <v>267</v>
      </c>
      <c r="F18" s="249"/>
      <c r="G18" s="250"/>
      <c r="H18" s="81"/>
      <c r="I18" s="81"/>
      <c r="J18" s="82"/>
      <c r="K18" s="82"/>
      <c r="L18" s="82"/>
      <c r="M18" s="32"/>
    </row>
    <row r="19" spans="1:13" ht="25.15" customHeight="1" thickBot="1" x14ac:dyDescent="0.3">
      <c r="A19" s="106">
        <v>0</v>
      </c>
      <c r="B19" s="189">
        <v>8115</v>
      </c>
      <c r="C19" s="254" t="s">
        <v>290</v>
      </c>
      <c r="D19" s="255"/>
      <c r="E19" s="144">
        <v>3045210.76</v>
      </c>
      <c r="F19" s="70">
        <v>2576453.04</v>
      </c>
      <c r="G19" s="66">
        <v>8494940.6300000008</v>
      </c>
      <c r="H19" s="81"/>
      <c r="I19" s="81"/>
      <c r="J19" s="82"/>
      <c r="K19" s="82"/>
      <c r="L19" s="82"/>
      <c r="M19" s="32"/>
    </row>
    <row r="20" spans="1:13" s="89" customFormat="1" ht="14.45" customHeight="1" x14ac:dyDescent="0.25">
      <c r="A20" s="251" t="s">
        <v>170</v>
      </c>
      <c r="B20" s="252"/>
      <c r="C20" s="252"/>
      <c r="D20" s="253"/>
      <c r="E20" s="248" t="s">
        <v>291</v>
      </c>
      <c r="F20" s="249"/>
      <c r="G20" s="250"/>
      <c r="H20" s="81"/>
      <c r="I20" s="81"/>
      <c r="J20" s="82"/>
      <c r="K20" s="82"/>
      <c r="L20" s="82"/>
      <c r="M20" s="32"/>
    </row>
    <row r="21" spans="1:13" s="89" customFormat="1" ht="15" customHeight="1" x14ac:dyDescent="0.25">
      <c r="A21" s="106">
        <v>0</v>
      </c>
      <c r="B21" s="107">
        <v>8123</v>
      </c>
      <c r="C21" s="256" t="s">
        <v>171</v>
      </c>
      <c r="D21" s="257"/>
      <c r="E21" s="144">
        <v>0</v>
      </c>
      <c r="F21" s="70">
        <v>0</v>
      </c>
      <c r="G21" s="66">
        <v>0</v>
      </c>
      <c r="H21" s="81"/>
      <c r="I21" s="81"/>
      <c r="J21" s="82"/>
      <c r="K21" s="82"/>
      <c r="L21" s="82"/>
      <c r="M21" s="32"/>
    </row>
    <row r="22" spans="1:13" s="89" customFormat="1" ht="15" customHeight="1" thickBot="1" x14ac:dyDescent="0.3">
      <c r="A22" s="152">
        <v>0</v>
      </c>
      <c r="B22" s="153">
        <v>8124</v>
      </c>
      <c r="C22" s="258" t="s">
        <v>175</v>
      </c>
      <c r="D22" s="259"/>
      <c r="E22" s="154">
        <v>-1595210.76</v>
      </c>
      <c r="F22" s="155">
        <v>-1595210.76</v>
      </c>
      <c r="G22" s="156">
        <v>-1494940.63</v>
      </c>
      <c r="H22" s="81"/>
      <c r="I22" s="81"/>
      <c r="J22" s="82"/>
      <c r="K22" s="82"/>
      <c r="L22" s="82"/>
      <c r="M22" s="32"/>
    </row>
    <row r="23" spans="1:13" s="89" customFormat="1" ht="15" customHeight="1" x14ac:dyDescent="0.25">
      <c r="A23" s="251" t="s">
        <v>172</v>
      </c>
      <c r="B23" s="252"/>
      <c r="C23" s="252"/>
      <c r="D23" s="253"/>
      <c r="E23" s="248" t="s">
        <v>269</v>
      </c>
      <c r="F23" s="249"/>
      <c r="G23" s="250"/>
      <c r="H23" s="81"/>
      <c r="I23" s="81"/>
      <c r="J23" s="82"/>
      <c r="K23" s="82"/>
      <c r="L23" s="82"/>
      <c r="M23" s="32"/>
    </row>
    <row r="24" spans="1:13" s="89" customFormat="1" ht="25.15" customHeight="1" thickBot="1" x14ac:dyDescent="0.3">
      <c r="A24" s="106">
        <v>0</v>
      </c>
      <c r="B24" s="189">
        <v>8901</v>
      </c>
      <c r="C24" s="260" t="s">
        <v>173</v>
      </c>
      <c r="D24" s="261"/>
      <c r="E24" s="144">
        <v>0</v>
      </c>
      <c r="F24" s="70">
        <v>99724.27</v>
      </c>
      <c r="G24" s="66">
        <v>0</v>
      </c>
      <c r="H24" s="81"/>
      <c r="I24" s="81"/>
      <c r="J24" s="82"/>
      <c r="K24" s="82"/>
      <c r="L24" s="82"/>
      <c r="M24" s="32"/>
    </row>
    <row r="25" spans="1:13" s="89" customFormat="1" ht="19.899999999999999" customHeight="1" thickBot="1" x14ac:dyDescent="0.3">
      <c r="A25" s="262" t="s">
        <v>174</v>
      </c>
      <c r="B25" s="263"/>
      <c r="C25" s="263"/>
      <c r="D25" s="264"/>
      <c r="E25" s="146">
        <v>1450000</v>
      </c>
      <c r="F25" s="134">
        <v>1080966.55</v>
      </c>
      <c r="G25" s="151">
        <f>SUM(G19+G21+G22+G24)</f>
        <v>7000000.0000000009</v>
      </c>
      <c r="H25" s="81"/>
      <c r="I25" s="81"/>
      <c r="J25" s="82"/>
      <c r="K25" s="82"/>
      <c r="L25" s="82"/>
      <c r="M25" s="32"/>
    </row>
    <row r="26" spans="1:13" s="89" customFormat="1" x14ac:dyDescent="0.25">
      <c r="A26" s="240"/>
      <c r="B26" s="240"/>
      <c r="C26" s="240"/>
      <c r="D26" s="150"/>
      <c r="E26" s="150"/>
      <c r="F26" s="114"/>
      <c r="H26" s="81"/>
      <c r="I26" s="81"/>
      <c r="J26" s="82"/>
      <c r="K26" s="82"/>
      <c r="L26" s="82"/>
      <c r="M26" s="32"/>
    </row>
    <row r="27" spans="1:13" x14ac:dyDescent="0.25">
      <c r="A27" s="81"/>
      <c r="B27" s="81"/>
      <c r="C27" s="90"/>
      <c r="D27" s="112"/>
      <c r="E27" s="112"/>
      <c r="F27" s="112"/>
      <c r="G27" s="89"/>
      <c r="H27" s="81"/>
      <c r="I27" s="81"/>
      <c r="J27" s="82"/>
      <c r="K27" s="82"/>
      <c r="L27" s="82"/>
      <c r="M27" s="32"/>
    </row>
    <row r="28" spans="1:13" ht="19.5" thickBot="1" x14ac:dyDescent="0.3">
      <c r="A28" s="74" t="s">
        <v>35</v>
      </c>
      <c r="B28" s="74"/>
      <c r="C28" s="74"/>
      <c r="D28" s="75"/>
      <c r="E28" s="114"/>
      <c r="F28" s="114"/>
      <c r="G28" s="89"/>
      <c r="H28" s="81"/>
      <c r="I28" s="81"/>
      <c r="J28" s="82"/>
      <c r="K28" s="82"/>
      <c r="L28" s="82"/>
      <c r="M28" s="32"/>
    </row>
    <row r="29" spans="1:13" ht="32.450000000000003" customHeight="1" thickBot="1" x14ac:dyDescent="0.3">
      <c r="A29" s="265" t="s">
        <v>274</v>
      </c>
      <c r="B29" s="266"/>
      <c r="C29" s="266"/>
      <c r="D29" s="266"/>
      <c r="E29" s="266"/>
      <c r="F29" s="266"/>
      <c r="G29" s="267"/>
      <c r="H29" s="81"/>
      <c r="I29" s="81"/>
      <c r="J29" s="82"/>
      <c r="K29" s="82"/>
      <c r="L29" s="82"/>
      <c r="M29" s="32"/>
    </row>
    <row r="30" spans="1:13" x14ac:dyDescent="0.25">
      <c r="A30" s="76"/>
      <c r="B30" s="77" t="s">
        <v>107</v>
      </c>
      <c r="C30" s="268" t="s">
        <v>268</v>
      </c>
      <c r="D30" s="268"/>
      <c r="E30" s="268"/>
      <c r="F30" s="268"/>
      <c r="G30" s="89"/>
      <c r="H30" s="81"/>
      <c r="I30" s="81"/>
      <c r="J30" s="82"/>
      <c r="K30" s="82"/>
      <c r="L30" s="82"/>
      <c r="M30" s="32"/>
    </row>
    <row r="31" spans="1:13" x14ac:dyDescent="0.25">
      <c r="A31" s="76"/>
      <c r="B31" s="77"/>
      <c r="C31" s="188"/>
      <c r="D31" s="78"/>
      <c r="E31" s="114"/>
      <c r="F31" s="114"/>
      <c r="G31" s="89"/>
      <c r="H31" s="81"/>
      <c r="I31" s="81"/>
      <c r="J31" s="82"/>
      <c r="K31" s="82"/>
      <c r="L31" s="82"/>
      <c r="M31" s="32"/>
    </row>
    <row r="32" spans="1:13" ht="15.75" thickBot="1" x14ac:dyDescent="0.3">
      <c r="A32" s="76"/>
      <c r="B32" s="77" t="s">
        <v>107</v>
      </c>
      <c r="C32" s="188" t="s">
        <v>108</v>
      </c>
      <c r="D32" s="78"/>
      <c r="E32" s="114"/>
      <c r="F32" s="114"/>
      <c r="G32" s="89"/>
      <c r="H32" s="81"/>
      <c r="I32" s="81"/>
      <c r="J32" s="82"/>
      <c r="K32" s="82"/>
      <c r="L32" s="82"/>
      <c r="M32" s="32"/>
    </row>
    <row r="33" spans="1:13" ht="15" customHeight="1" x14ac:dyDescent="0.25">
      <c r="A33" s="241" t="s">
        <v>105</v>
      </c>
      <c r="B33" s="242"/>
      <c r="C33" s="242"/>
      <c r="D33" s="242"/>
      <c r="E33" s="197">
        <v>-425740.63</v>
      </c>
      <c r="F33" s="114"/>
      <c r="G33" s="89"/>
      <c r="H33" s="81"/>
      <c r="I33" s="81"/>
      <c r="J33" s="82"/>
      <c r="K33" s="82"/>
      <c r="L33" s="82"/>
      <c r="M33" s="32"/>
    </row>
    <row r="34" spans="1:13" ht="15" customHeight="1" x14ac:dyDescent="0.25">
      <c r="A34" s="243" t="s">
        <v>293</v>
      </c>
      <c r="B34" s="244"/>
      <c r="C34" s="244"/>
      <c r="D34" s="244"/>
      <c r="E34" s="198">
        <v>-349200</v>
      </c>
      <c r="F34" s="114"/>
      <c r="G34" s="89"/>
      <c r="H34" s="81"/>
      <c r="I34" s="81"/>
      <c r="J34" s="82"/>
      <c r="K34" s="82"/>
      <c r="L34" s="82"/>
      <c r="M34" s="32"/>
    </row>
    <row r="35" spans="1:13" ht="15" customHeight="1" thickBot="1" x14ac:dyDescent="0.3">
      <c r="A35" s="199" t="s">
        <v>106</v>
      </c>
      <c r="B35" s="200"/>
      <c r="C35" s="200"/>
      <c r="D35" s="201"/>
      <c r="E35" s="202">
        <v>-720000</v>
      </c>
      <c r="F35" s="114"/>
      <c r="G35" s="89"/>
      <c r="H35" s="81"/>
      <c r="I35" s="81"/>
      <c r="J35" s="82"/>
      <c r="K35" s="82"/>
      <c r="L35" s="82"/>
      <c r="M35" s="32"/>
    </row>
    <row r="36" spans="1:13" ht="15" customHeight="1" thickBot="1" x14ac:dyDescent="0.3">
      <c r="A36" s="245" t="s">
        <v>292</v>
      </c>
      <c r="B36" s="246"/>
      <c r="C36" s="246"/>
      <c r="D36" s="247"/>
      <c r="E36" s="203">
        <f>SUM(E33:E35)</f>
        <v>-1494940.63</v>
      </c>
      <c r="F36" s="114"/>
      <c r="G36" s="89"/>
      <c r="H36" s="81"/>
      <c r="I36" s="81"/>
      <c r="J36" s="82"/>
      <c r="K36" s="82"/>
      <c r="L36" s="82"/>
      <c r="M36" s="32"/>
    </row>
    <row r="37" spans="1:13" x14ac:dyDescent="0.25">
      <c r="A37" s="222" t="s">
        <v>109</v>
      </c>
      <c r="B37" s="222"/>
      <c r="C37" s="222"/>
      <c r="D37" s="73"/>
      <c r="E37" s="114"/>
      <c r="F37" s="114"/>
      <c r="G37" s="89"/>
      <c r="H37" s="81"/>
      <c r="I37" s="81"/>
      <c r="J37" s="82"/>
      <c r="K37" s="82"/>
      <c r="L37" s="82"/>
      <c r="M37" s="32"/>
    </row>
  </sheetData>
  <mergeCells count="28">
    <mergeCell ref="B2:C2"/>
    <mergeCell ref="B4:C4"/>
    <mergeCell ref="B6:C6"/>
    <mergeCell ref="A9:D9"/>
    <mergeCell ref="A10:D10"/>
    <mergeCell ref="A26:C26"/>
    <mergeCell ref="A14:C14"/>
    <mergeCell ref="A11:D11"/>
    <mergeCell ref="A12:G12"/>
    <mergeCell ref="A13:G13"/>
    <mergeCell ref="E20:G20"/>
    <mergeCell ref="C17:D17"/>
    <mergeCell ref="A33:D33"/>
    <mergeCell ref="A34:D34"/>
    <mergeCell ref="A36:D36"/>
    <mergeCell ref="A37:C37"/>
    <mergeCell ref="E18:G18"/>
    <mergeCell ref="E23:G23"/>
    <mergeCell ref="A18:D18"/>
    <mergeCell ref="C19:D19"/>
    <mergeCell ref="A20:D20"/>
    <mergeCell ref="C21:D21"/>
    <mergeCell ref="C22:D22"/>
    <mergeCell ref="A23:D23"/>
    <mergeCell ref="C24:D24"/>
    <mergeCell ref="A25:D25"/>
    <mergeCell ref="A29:G29"/>
    <mergeCell ref="C30:F30"/>
  </mergeCells>
  <pageMargins left="0" right="0" top="0.98425196850393704" bottom="0.78740157480314965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CZ00303453&amp;C&amp;"-,Tučné"&amp;14NÁVRH ROZPOČTU
VÝDAJE 2026 a FINANCOVÁNÍ 2026
&amp;RRok 2026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Přehled o stavu rozpočtu 2026</vt:lpstr>
      <vt:lpstr>PŘÍJMY 2026-NÁVRH </vt:lpstr>
      <vt:lpstr>VÝDAJE, FINANCOVÁNÍ 2026-NÁVRH </vt:lpstr>
      <vt:lpstr>'Přehled o stavu rozpočtu 2026'!Názvy_tisku</vt:lpstr>
      <vt:lpstr>'PŘÍJMY 2026-NÁVRH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2026-03-09T15:03:35Z</cp:lastPrinted>
  <dcterms:created xsi:type="dcterms:W3CDTF">2021-02-27T14:36:32Z</dcterms:created>
  <dcterms:modified xsi:type="dcterms:W3CDTF">2026-03-09T15:11:18Z</dcterms:modified>
</cp:coreProperties>
</file>