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576" windowWidth="17892" windowHeight="6600" firstSheet="4" activeTab="6"/>
  </bookViews>
  <sheets>
    <sheet name="Přehled o stavu rozpočtu 2026" sheetId="31" r:id="rId1"/>
    <sheet name="PŘÍJMY 2026-NÁVRH " sheetId="44" r:id="rId2"/>
    <sheet name="PŘÍJMY 2026-SCHVÁLENO" sheetId="47" r:id="rId3"/>
    <sheet name="VÝDAJE, FINANCOVÁNÍ 2026-NÁVRH " sheetId="45" r:id="rId4"/>
    <sheet name="VÝDAJE, FINANC. 2026-SCHVÁLENO" sheetId="48" r:id="rId5"/>
    <sheet name="ROZPOČET 2026-změny od NÁVRHU" sheetId="46" r:id="rId6"/>
    <sheet name="VÝDAJE 2026 - rozpis rozpočtu" sheetId="50" r:id="rId7"/>
  </sheets>
  <definedNames>
    <definedName name="_xlnm.Print_Titles" localSheetId="0">'Přehled o stavu rozpočtu 2026'!$1:$2</definedName>
    <definedName name="_xlnm.Print_Titles" localSheetId="1">'PŘÍJMY 2026-NÁVRH '!$A:$C,'PŘÍJMY 2026-NÁVRH '!$1:$3</definedName>
    <definedName name="_xlnm.Print_Titles" localSheetId="2">'PŘÍJMY 2026-SCHVÁLENO'!$1:$3</definedName>
    <definedName name="_xlnm.Print_Titles" localSheetId="5">'ROZPOČET 2026-změny od NÁVRHU'!$1:$1</definedName>
    <definedName name="_xlnm.Print_Titles" localSheetId="6">'VÝDAJE 2026 - rozpis rozpočtu'!$1:$3</definedName>
  </definedNames>
  <calcPr calcId="145621"/>
</workbook>
</file>

<file path=xl/calcChain.xml><?xml version="1.0" encoding="utf-8"?>
<calcChain xmlns="http://schemas.openxmlformats.org/spreadsheetml/2006/main">
  <c r="F419" i="50" l="1"/>
  <c r="E419" i="50"/>
  <c r="D419" i="50"/>
  <c r="F416" i="50"/>
  <c r="E416" i="50"/>
  <c r="D416" i="50"/>
  <c r="F414" i="50"/>
  <c r="E414" i="50"/>
  <c r="D414" i="50"/>
  <c r="F411" i="50"/>
  <c r="E411" i="50"/>
  <c r="D411" i="50"/>
  <c r="F408" i="50"/>
  <c r="E408" i="50"/>
  <c r="D408" i="50"/>
  <c r="F406" i="50"/>
  <c r="E406" i="50"/>
  <c r="D406" i="50"/>
  <c r="F403" i="50"/>
  <c r="E403" i="50"/>
  <c r="D403" i="50"/>
  <c r="F397" i="50"/>
  <c r="E397" i="50"/>
  <c r="D397" i="50"/>
  <c r="F363" i="50"/>
  <c r="E363" i="50"/>
  <c r="D363" i="50"/>
  <c r="F351" i="50"/>
  <c r="E351" i="50"/>
  <c r="D351" i="50"/>
  <c r="F345" i="50"/>
  <c r="E345" i="50"/>
  <c r="D345" i="50"/>
  <c r="F342" i="50"/>
  <c r="E342" i="50"/>
  <c r="D342" i="50"/>
  <c r="F337" i="50"/>
  <c r="E337" i="50"/>
  <c r="D337" i="50"/>
  <c r="F314" i="50"/>
  <c r="E314" i="50"/>
  <c r="D314" i="50"/>
  <c r="F310" i="50"/>
  <c r="E310" i="50"/>
  <c r="D310" i="50"/>
  <c r="F300" i="50"/>
  <c r="E300" i="50"/>
  <c r="D300" i="50"/>
  <c r="F288" i="50"/>
  <c r="E288" i="50"/>
  <c r="D288" i="50"/>
  <c r="F286" i="50"/>
  <c r="E286" i="50"/>
  <c r="D286" i="50"/>
  <c r="F284" i="50"/>
  <c r="E284" i="50"/>
  <c r="D284" i="50"/>
  <c r="F280" i="50"/>
  <c r="E280" i="50"/>
  <c r="D280" i="50"/>
  <c r="F278" i="50"/>
  <c r="E278" i="50"/>
  <c r="D278" i="50"/>
  <c r="F268" i="50"/>
  <c r="E268" i="50"/>
  <c r="D268" i="50"/>
  <c r="F266" i="50"/>
  <c r="E266" i="50"/>
  <c r="D266" i="50"/>
  <c r="F264" i="50"/>
  <c r="E264" i="50"/>
  <c r="D264" i="50"/>
  <c r="F237" i="50"/>
  <c r="E237" i="50"/>
  <c r="D237" i="50"/>
  <c r="F234" i="50"/>
  <c r="E234" i="50"/>
  <c r="D234" i="50"/>
  <c r="F226" i="50"/>
  <c r="E226" i="50"/>
  <c r="D226" i="50"/>
  <c r="F218" i="50"/>
  <c r="E218" i="50"/>
  <c r="D218" i="50"/>
  <c r="F203" i="50"/>
  <c r="E203" i="50"/>
  <c r="D203" i="50"/>
  <c r="F184" i="50"/>
  <c r="E184" i="50"/>
  <c r="D184" i="50"/>
  <c r="F171" i="50"/>
  <c r="E171" i="50"/>
  <c r="D171" i="50"/>
  <c r="F163" i="50"/>
  <c r="E163" i="50"/>
  <c r="D163" i="50"/>
  <c r="F150" i="50"/>
  <c r="E150" i="50"/>
  <c r="D150" i="50"/>
  <c r="F144" i="50"/>
  <c r="E144" i="50"/>
  <c r="D144" i="50"/>
  <c r="F142" i="50"/>
  <c r="E142" i="50"/>
  <c r="D142" i="50"/>
  <c r="F138" i="50"/>
  <c r="E138" i="50"/>
  <c r="D138" i="50"/>
  <c r="F134" i="50"/>
  <c r="E134" i="50"/>
  <c r="D134" i="50"/>
  <c r="F116" i="50"/>
  <c r="E116" i="50"/>
  <c r="D116" i="50"/>
  <c r="F93" i="50"/>
  <c r="E93" i="50"/>
  <c r="D93" i="50"/>
  <c r="F90" i="50"/>
  <c r="E90" i="50"/>
  <c r="D90" i="50"/>
  <c r="F83" i="50"/>
  <c r="E83" i="50"/>
  <c r="D83" i="50"/>
  <c r="F79" i="50"/>
  <c r="E79" i="50"/>
  <c r="D79" i="50"/>
  <c r="F76" i="50"/>
  <c r="E76" i="50"/>
  <c r="D76" i="50"/>
  <c r="F56" i="50"/>
  <c r="E56" i="50"/>
  <c r="D56" i="50"/>
  <c r="F38" i="50"/>
  <c r="E38" i="50"/>
  <c r="D38" i="50"/>
  <c r="F36" i="50"/>
  <c r="E36" i="50"/>
  <c r="D36" i="50"/>
  <c r="F32" i="50"/>
  <c r="E32" i="50"/>
  <c r="D32" i="50"/>
  <c r="F24" i="50"/>
  <c r="E24" i="50"/>
  <c r="D24" i="50"/>
  <c r="F14" i="50"/>
  <c r="E14" i="50"/>
  <c r="D14" i="50"/>
  <c r="F5" i="50"/>
  <c r="E5" i="50"/>
  <c r="D5" i="50"/>
  <c r="D420" i="50" l="1"/>
  <c r="E420" i="50"/>
  <c r="F420" i="50"/>
  <c r="F19" i="46" l="1"/>
  <c r="F23" i="46"/>
  <c r="F7" i="46"/>
  <c r="F11" i="46"/>
  <c r="E40" i="48"/>
  <c r="G29" i="48"/>
  <c r="G9" i="48"/>
  <c r="F9" i="48"/>
  <c r="E9" i="48"/>
  <c r="F101" i="47"/>
  <c r="E101" i="47"/>
  <c r="D101" i="47"/>
  <c r="F99" i="47"/>
  <c r="E99" i="47"/>
  <c r="D99" i="47"/>
  <c r="F97" i="47"/>
  <c r="E97" i="47"/>
  <c r="D97" i="47"/>
  <c r="F94" i="47"/>
  <c r="E94" i="47"/>
  <c r="D94" i="47"/>
  <c r="F92" i="47"/>
  <c r="E92" i="47"/>
  <c r="D92" i="47"/>
  <c r="F90" i="47"/>
  <c r="E90" i="47"/>
  <c r="D90" i="47"/>
  <c r="F88" i="47"/>
  <c r="E88" i="47"/>
  <c r="D88" i="47"/>
  <c r="F85" i="47"/>
  <c r="E85" i="47"/>
  <c r="D85" i="47"/>
  <c r="F80" i="47"/>
  <c r="E80" i="47"/>
  <c r="D80" i="47"/>
  <c r="F78" i="47"/>
  <c r="E78" i="47"/>
  <c r="D78" i="47"/>
  <c r="F69" i="47"/>
  <c r="E69" i="47"/>
  <c r="D69" i="47"/>
  <c r="F67" i="47"/>
  <c r="E67" i="47"/>
  <c r="D67" i="47"/>
  <c r="F63" i="47"/>
  <c r="E63" i="47"/>
  <c r="D63" i="47"/>
  <c r="F58" i="47"/>
  <c r="E58" i="47"/>
  <c r="D58" i="47"/>
  <c r="F53" i="47"/>
  <c r="E53" i="47"/>
  <c r="D53" i="47"/>
  <c r="F49" i="47"/>
  <c r="E49" i="47"/>
  <c r="D49" i="47"/>
  <c r="F44" i="47"/>
  <c r="E44" i="47"/>
  <c r="D44" i="47"/>
  <c r="F41" i="47"/>
  <c r="E41" i="47"/>
  <c r="D41" i="47"/>
  <c r="F39" i="47"/>
  <c r="E39" i="47"/>
  <c r="D39" i="47"/>
  <c r="F37" i="47"/>
  <c r="E37" i="47"/>
  <c r="D37" i="47"/>
  <c r="F34" i="47"/>
  <c r="E34" i="47"/>
  <c r="D34" i="47"/>
  <c r="F31" i="47"/>
  <c r="E31" i="47"/>
  <c r="D31" i="47"/>
  <c r="F26" i="47"/>
  <c r="E26" i="47"/>
  <c r="D26" i="47"/>
  <c r="D102" i="47" l="1"/>
  <c r="E102" i="47"/>
  <c r="F102" i="47"/>
  <c r="E36" i="45" l="1"/>
  <c r="G25" i="45"/>
  <c r="E9" i="45" l="1"/>
  <c r="G9" i="45"/>
  <c r="F9" i="45"/>
  <c r="C23" i="31" l="1"/>
  <c r="F101" i="44" l="1"/>
  <c r="E101" i="44"/>
  <c r="D101" i="44"/>
  <c r="F99" i="44"/>
  <c r="E99" i="44"/>
  <c r="D99" i="44"/>
  <c r="F97" i="44"/>
  <c r="E97" i="44"/>
  <c r="D97" i="44"/>
  <c r="F94" i="44"/>
  <c r="E94" i="44"/>
  <c r="D94" i="44"/>
  <c r="F92" i="44"/>
  <c r="E92" i="44"/>
  <c r="D92" i="44"/>
  <c r="F90" i="44"/>
  <c r="E90" i="44"/>
  <c r="D90" i="44"/>
  <c r="F88" i="44"/>
  <c r="E88" i="44"/>
  <c r="D88" i="44"/>
  <c r="F85" i="44"/>
  <c r="E85" i="44"/>
  <c r="D85" i="44"/>
  <c r="F80" i="44"/>
  <c r="E80" i="44"/>
  <c r="D80" i="44"/>
  <c r="F78" i="44"/>
  <c r="E78" i="44"/>
  <c r="D78" i="44"/>
  <c r="F69" i="44"/>
  <c r="E69" i="44"/>
  <c r="D69" i="44"/>
  <c r="F67" i="44"/>
  <c r="E67" i="44"/>
  <c r="D67" i="44"/>
  <c r="F63" i="44"/>
  <c r="E63" i="44"/>
  <c r="D63" i="44"/>
  <c r="F58" i="44"/>
  <c r="E58" i="44"/>
  <c r="D58" i="44"/>
  <c r="F53" i="44"/>
  <c r="E53" i="44"/>
  <c r="D53" i="44"/>
  <c r="F49" i="44"/>
  <c r="E49" i="44"/>
  <c r="D49" i="44"/>
  <c r="F44" i="44"/>
  <c r="E44" i="44"/>
  <c r="D44" i="44"/>
  <c r="F41" i="44"/>
  <c r="E41" i="44"/>
  <c r="D41" i="44"/>
  <c r="F39" i="44"/>
  <c r="E39" i="44"/>
  <c r="D39" i="44"/>
  <c r="F37" i="44"/>
  <c r="E37" i="44"/>
  <c r="D37" i="44"/>
  <c r="F34" i="44"/>
  <c r="E34" i="44"/>
  <c r="D34" i="44"/>
  <c r="F31" i="44"/>
  <c r="E31" i="44"/>
  <c r="D31" i="44"/>
  <c r="F26" i="44"/>
  <c r="E26" i="44"/>
  <c r="D26" i="44"/>
  <c r="F102" i="44" l="1"/>
  <c r="E102" i="44"/>
  <c r="D102" i="44"/>
  <c r="C28" i="31" l="1"/>
  <c r="E16" i="31"/>
  <c r="E10" i="31"/>
  <c r="E6" i="31"/>
  <c r="C29" i="31" l="1"/>
  <c r="C22" i="31"/>
  <c r="C31" i="31" l="1"/>
  <c r="C34" i="31"/>
  <c r="C24" i="31"/>
  <c r="C35" i="31"/>
  <c r="C36" i="31" l="1"/>
</calcChain>
</file>

<file path=xl/sharedStrings.xml><?xml version="1.0" encoding="utf-8"?>
<sst xmlns="http://schemas.openxmlformats.org/spreadsheetml/2006/main" count="2576" uniqueCount="889">
  <si>
    <t>I. ROZPOČTOVÉ PŘÍJMY</t>
  </si>
  <si>
    <t>Paragraf</t>
  </si>
  <si>
    <t>Položka</t>
  </si>
  <si>
    <t>Text</t>
  </si>
  <si>
    <t>0000</t>
  </si>
  <si>
    <t>Bez ODPA</t>
  </si>
  <si>
    <t>Podpora ostatních produkčních činností</t>
  </si>
  <si>
    <t>Cestovní ruch</t>
  </si>
  <si>
    <t>Pitná voda</t>
  </si>
  <si>
    <t>Činnosti knihovnické</t>
  </si>
  <si>
    <t>Ostatní nedaňové příjmy jinde nezařazené</t>
  </si>
  <si>
    <t>Ostatní záležitosti kultury</t>
  </si>
  <si>
    <t>Ostatní zdravotnická zaříz.a služby pro zdravot.</t>
  </si>
  <si>
    <t>Bytové hospodářství</t>
  </si>
  <si>
    <t>Nebytové hospodářství</t>
  </si>
  <si>
    <t>Pohřebnictví</t>
  </si>
  <si>
    <t>Výstavba a údržba místních inženýrských sítí</t>
  </si>
  <si>
    <t>Ostatní příjmy z vlastní činnosti</t>
  </si>
  <si>
    <t>Sběr a svoz nebezpečných odpadů</t>
  </si>
  <si>
    <t>Sběr a svoz komunálních odpadů</t>
  </si>
  <si>
    <t>Ostatní nakládání s odpady</t>
  </si>
  <si>
    <t>5512</t>
  </si>
  <si>
    <t>Požární ochrana - dobrovolná část</t>
  </si>
  <si>
    <t>Činnost místní správy</t>
  </si>
  <si>
    <t>Obecné příjmy a výdaje z finančních operací</t>
  </si>
  <si>
    <t>Převody z rozpočtových účtů</t>
  </si>
  <si>
    <t>Převody vlastním fondům v rozpočtech územní úrovně</t>
  </si>
  <si>
    <t>ROZPOČTOVÉ PŘÍJMY CELKEM</t>
  </si>
  <si>
    <t>II. ROZPOČTOVÉ VÝDAJE</t>
  </si>
  <si>
    <t>ROZPOČTOVÉ VÝDAJE CELKEM</t>
  </si>
  <si>
    <t>Lesní hospodářství</t>
  </si>
  <si>
    <t>Příjmy z prodeje pozemků.</t>
  </si>
  <si>
    <t>Příjmy z prodeje tašek na odpad a popelnic.</t>
  </si>
  <si>
    <t>Ostatní příjmy za odpady - prodej kovového odpadu.</t>
  </si>
  <si>
    <t>Všeobecná veřejná správa a služby</t>
  </si>
  <si>
    <t>FINANCOVÁNÍ</t>
  </si>
  <si>
    <t>5xxx</t>
  </si>
  <si>
    <t>TIC Štíty - za služby - kopírování, skenování a tisk.</t>
  </si>
  <si>
    <t xml:space="preserve">Souhrnný přehled o stavu rozpočtu MĚSTA Štíty : </t>
  </si>
  <si>
    <r>
      <t>I.</t>
    </r>
    <r>
      <rPr>
        <b/>
        <sz val="7"/>
        <color indexed="18"/>
        <rFont val="Times New Roman"/>
        <family val="1"/>
        <charset val="238"/>
      </rPr>
      <t xml:space="preserve">             </t>
    </r>
    <r>
      <rPr>
        <b/>
        <u/>
        <sz val="12.5"/>
        <color indexed="18"/>
        <rFont val="Arial"/>
        <family val="2"/>
        <charset val="238"/>
      </rPr>
      <t>ROZPOČTOVÉ PŘÍJMY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</si>
  <si>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příjmy:</t>
    </r>
  </si>
  <si>
    <r>
      <t>II.</t>
    </r>
    <r>
      <rPr>
        <b/>
        <sz val="7"/>
        <color indexed="18"/>
        <rFont val="Times New Roman"/>
        <family val="1"/>
        <charset val="238"/>
      </rPr>
      <t xml:space="preserve">           </t>
    </r>
    <r>
      <rPr>
        <b/>
        <u/>
        <sz val="12.5"/>
        <color indexed="18"/>
        <rFont val="Arial"/>
        <family val="2"/>
        <charset val="238"/>
      </rPr>
      <t>ROZPOČTOVÉ VÝDAJE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</si>
  <si>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výdaje :</t>
    </r>
  </si>
  <si>
    <r>
      <t>III.</t>
    </r>
    <r>
      <rPr>
        <b/>
        <sz val="7"/>
        <color indexed="18"/>
        <rFont val="Times New Roman"/>
        <family val="1"/>
        <charset val="238"/>
      </rPr>
      <t xml:space="preserve">          </t>
    </r>
    <r>
      <rPr>
        <b/>
        <u/>
        <sz val="12.5"/>
        <color indexed="18"/>
        <rFont val="Arial"/>
        <family val="2"/>
        <charset val="238"/>
      </rPr>
      <t>FINANCOVÁNÍ – třída 8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</si>
  <si>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financování :</t>
    </r>
  </si>
  <si>
    <t>Rekapitulace:</t>
  </si>
  <si>
    <r>
      <t>ROZPOČTOVÉ PŘÍJMY</t>
    </r>
    <r>
      <rPr>
        <b/>
        <sz val="8"/>
        <color indexed="8"/>
        <rFont val="Symbol"/>
        <family val="1"/>
        <charset val="2"/>
      </rPr>
      <t>;</t>
    </r>
    <r>
      <rPr>
        <b/>
        <sz val="8"/>
        <color indexed="8"/>
        <rFont val="Times New Roman"/>
        <family val="1"/>
        <charset val="238"/>
      </rPr>
      <t xml:space="preserve"> ROZPOČTOVÉ VÝDAJE</t>
    </r>
  </si>
  <si>
    <t xml:space="preserve">PŘÍJMY celkem - VÝDAJE celkem </t>
  </si>
  <si>
    <t xml:space="preserve">FINANCOVÁNÍ </t>
  </si>
  <si>
    <t>pol. 8115</t>
  </si>
  <si>
    <r>
      <t>Změna stavu krát.prostředků na bank.účtech (</t>
    </r>
    <r>
      <rPr>
        <sz val="8"/>
        <color indexed="8"/>
        <rFont val="Calibri"/>
        <family val="2"/>
        <charset val="238"/>
      </rPr>
      <t>±</t>
    </r>
    <r>
      <rPr>
        <sz val="8"/>
        <color indexed="8"/>
        <rFont val="Times New Roman"/>
        <family val="1"/>
        <charset val="238"/>
      </rPr>
      <t xml:space="preserve">)                 </t>
    </r>
    <r>
      <rPr>
        <sz val="7"/>
        <color indexed="8"/>
        <rFont val="Times New Roman"/>
        <family val="1"/>
        <charset val="238"/>
      </rPr>
      <t>(+) = zapojení vlastních fin. prostředků ze ZBÚ</t>
    </r>
    <r>
      <rPr>
        <sz val="7"/>
        <color indexed="8"/>
        <rFont val="Symbol"/>
        <family val="1"/>
        <charset val="2"/>
      </rPr>
      <t>;</t>
    </r>
    <r>
      <rPr>
        <sz val="7"/>
        <color indexed="8"/>
        <rFont val="Times New Roman"/>
        <family val="1"/>
        <charset val="238"/>
      </rPr>
      <t xml:space="preserve"> (-) = úspora</t>
    </r>
  </si>
  <si>
    <t>pol. 8124</t>
  </si>
  <si>
    <t>Uhrazené splátky dlouhod. přijatých půjček (-) = splátky ÚVĚRŮ</t>
  </si>
  <si>
    <t>Třída 8</t>
  </si>
  <si>
    <r>
      <t>Ostatní (</t>
    </r>
    <r>
      <rPr>
        <sz val="8"/>
        <color indexed="8"/>
        <rFont val="Calibri"/>
        <family val="2"/>
        <charset val="238"/>
      </rPr>
      <t>±)</t>
    </r>
  </si>
  <si>
    <r>
      <t>FINANCOVÁNÍ celkem (</t>
    </r>
    <r>
      <rPr>
        <b/>
        <sz val="10"/>
        <color indexed="8"/>
        <rFont val="Calibri"/>
        <family val="2"/>
        <charset val="238"/>
      </rPr>
      <t>±</t>
    </r>
    <r>
      <rPr>
        <b/>
        <sz val="10"/>
        <color indexed="8"/>
        <rFont val="Times New Roman"/>
        <family val="1"/>
        <charset val="238"/>
      </rPr>
      <t>)</t>
    </r>
  </si>
  <si>
    <t>Rekapitulace</t>
  </si>
  <si>
    <t>PŘÍJMY celkem vč. FINANCOVÁNÍ (+)</t>
  </si>
  <si>
    <t xml:space="preserve">VÝDAJE celkem vč. FINANCOVÁNÍ (-) </t>
  </si>
  <si>
    <t>Dlouhodobé přijaté půjčené prostředky (+)</t>
  </si>
  <si>
    <t>Příjem z daně z příjmů FO placené plátci</t>
  </si>
  <si>
    <t>Příjem z daně z příjmů FO placené poplatníky</t>
  </si>
  <si>
    <t>Př.z DPFO vybírané srážkou podle zvlášt.sazby daně</t>
  </si>
  <si>
    <t>Příjem z daně z příjmů právnických osob</t>
  </si>
  <si>
    <t>Příjem z daně z přidané hodnoty</t>
  </si>
  <si>
    <t>Příjem z daně z nemovitých věcí</t>
  </si>
  <si>
    <t>Příjem z daně z hazardních her s výjimkou dílčí daně z technických her (předčíslí 9814) - převod daně dle §7 odst. 4 písm. b) z. č. 187/2016 Sb - 30% (SFÚ).</t>
  </si>
  <si>
    <t>Příjem z poplatku ze psů</t>
  </si>
  <si>
    <t>Příjem z poplatku z pobytu</t>
  </si>
  <si>
    <t>Příjem ze zrušených místních poplatků</t>
  </si>
  <si>
    <t>Příjem ze správních poplatků</t>
  </si>
  <si>
    <t>Příjmy spojené s činností v lesích, například příjmy spojené s těžbou dřeva → za vytěžené dříví, prodej dřeva, palivového dříví, případně i poplatek za sběr semen.</t>
  </si>
  <si>
    <t>Příjem z pronájmu nebo pachtu pozemků</t>
  </si>
  <si>
    <t>Příjem z pronájmu nebo pachtu ost. nemov.věcí a JČ</t>
  </si>
  <si>
    <t>Příjem z pronájmu nebo pachtu movitých věcí</t>
  </si>
  <si>
    <t>Přijaté peněžité neinvestiční dary</t>
  </si>
  <si>
    <t>Příjem z pojistných plnění</t>
  </si>
  <si>
    <t>Příjem z pronájmu nebo pachtu pozemků.</t>
  </si>
  <si>
    <t>Příjmy související s poskytování služeb - např. poplatky za kopírování, za fax, za hlášení místního rozhlasu. Poplatek za veřejné WC. Režijní poplatky - při prodeji pozemků za vystavení smlouvy. Štítecký list - inzerce.</t>
  </si>
  <si>
    <t>Příjem z úroků</t>
  </si>
  <si>
    <t xml:space="preserve">Odvětvové třídění RS </t>
  </si>
  <si>
    <t>103x</t>
  </si>
  <si>
    <t>3xxx</t>
  </si>
  <si>
    <t>Služby pro obyvatelstvo</t>
  </si>
  <si>
    <t>2xxx</t>
  </si>
  <si>
    <t>Průmyslová a ostatní odvětví hospodářství</t>
  </si>
  <si>
    <t>pol. 8123</t>
  </si>
  <si>
    <t>Př.z poplatku za obecní systém odpad.hosp.a příj.z</t>
  </si>
  <si>
    <t>Př.z úhrad za dobývání nerostů a popl.za geolog.pr</t>
  </si>
  <si>
    <t>Př.z poskytov. služeb, výrobků,prací,výkonů a práv</t>
  </si>
  <si>
    <t>Př.z prodeje zboží (již nakoupen. za účelem prod.)</t>
  </si>
  <si>
    <t>Přijaté neinvestiční příspěvky a náhrady</t>
  </si>
  <si>
    <t>Příjem z prodeje pozemků</t>
  </si>
  <si>
    <t>Komunální služby a územní rozvoj jinde nezařazené</t>
  </si>
  <si>
    <t>Příjem sankčních plateb přijatých od jiných osob</t>
  </si>
  <si>
    <t>Využívání a zneškodňování komunálních odpadů</t>
  </si>
  <si>
    <t>6xxx</t>
  </si>
  <si>
    <t>Neinvestiční výdaje (5xxx)</t>
  </si>
  <si>
    <t>Investiční výdaje (6xxx)</t>
  </si>
  <si>
    <r>
      <t xml:space="preserve">Bezpečnost státu a právní ochrana </t>
    </r>
    <r>
      <rPr>
        <sz val="6"/>
        <rFont val="Times New Roman"/>
        <family val="1"/>
        <charset val="238"/>
      </rPr>
      <t xml:space="preserve">(ochrana obyvatelstva, požární ochrana a IZS apod.) </t>
    </r>
  </si>
  <si>
    <t>KD - příjmy ze sankčních plateb - náhrady (sankce) za rozbité nádobí apod.</t>
  </si>
  <si>
    <t>Přijaté nekapitálové příspěvky a náhrady - ASEKOL, Elektrowin a.s. (zpětný odběr elektrozařízení).</t>
  </si>
  <si>
    <t>Příjmy za nebezpečné odpady - za uložení nebezpečného odpadu.</t>
  </si>
  <si>
    <t>Péče o vzhled obcí a veřejnou zeleň</t>
  </si>
  <si>
    <t>6310</t>
  </si>
  <si>
    <t>Úvěr "BJ A" - dle splátkového kalendáře (org. 95125).</t>
  </si>
  <si>
    <t>Úvěr "Investiční akce 22,23" - dle splátkového kalendáře (org. 95131).</t>
  </si>
  <si>
    <r>
      <t xml:space="preserve">• </t>
    </r>
    <r>
      <rPr>
        <sz val="7"/>
        <rFont val="Times New Roman"/>
        <family val="1"/>
      </rPr>
      <t xml:space="preserve">  pol.</t>
    </r>
  </si>
  <si>
    <t>8124 Splátky úvěrů</t>
  </si>
  <si>
    <t>Zpracovala: Pavlína Minářová</t>
  </si>
  <si>
    <t>1111</t>
  </si>
  <si>
    <t>1112</t>
  </si>
  <si>
    <t>1113</t>
  </si>
  <si>
    <t>1121</t>
  </si>
  <si>
    <t>1122</t>
  </si>
  <si>
    <t>1211</t>
  </si>
  <si>
    <t>1334</t>
  </si>
  <si>
    <t>1341</t>
  </si>
  <si>
    <t>1342</t>
  </si>
  <si>
    <t>1345</t>
  </si>
  <si>
    <t>1349</t>
  </si>
  <si>
    <t>1356</t>
  </si>
  <si>
    <t>1361</t>
  </si>
  <si>
    <t>1381</t>
  </si>
  <si>
    <t>1382</t>
  </si>
  <si>
    <t>1386</t>
  </si>
  <si>
    <t>1387</t>
  </si>
  <si>
    <t>1511</t>
  </si>
  <si>
    <t>4111</t>
  </si>
  <si>
    <t>4112</t>
  </si>
  <si>
    <t>4116</t>
  </si>
  <si>
    <t>4122</t>
  </si>
  <si>
    <t>Neinvestiční přijaté transfery od krajů</t>
  </si>
  <si>
    <t>1032</t>
  </si>
  <si>
    <t>2111</t>
  </si>
  <si>
    <t>2112</t>
  </si>
  <si>
    <t>2119</t>
  </si>
  <si>
    <t>2131</t>
  </si>
  <si>
    <t>2143</t>
  </si>
  <si>
    <t>2310</t>
  </si>
  <si>
    <t>2212</t>
  </si>
  <si>
    <t>2321</t>
  </si>
  <si>
    <t>3314</t>
  </si>
  <si>
    <t>3319</t>
  </si>
  <si>
    <t>2132</t>
  </si>
  <si>
    <t>2133</t>
  </si>
  <si>
    <t>3539</t>
  </si>
  <si>
    <t>3612</t>
  </si>
  <si>
    <t>2324</t>
  </si>
  <si>
    <t>3613</t>
  </si>
  <si>
    <t>3632</t>
  </si>
  <si>
    <t>2329</t>
  </si>
  <si>
    <t>3633</t>
  </si>
  <si>
    <t>3639</t>
  </si>
  <si>
    <t>3111</t>
  </si>
  <si>
    <t>3112</t>
  </si>
  <si>
    <t>Příjem z prodeje ost. nemovit. věcí a jejich částí</t>
  </si>
  <si>
    <t>3721</t>
  </si>
  <si>
    <t>3722</t>
  </si>
  <si>
    <t>2322</t>
  </si>
  <si>
    <t>3725</t>
  </si>
  <si>
    <t>3729</t>
  </si>
  <si>
    <t>3745</t>
  </si>
  <si>
    <t>6171</t>
  </si>
  <si>
    <t>2141</t>
  </si>
  <si>
    <t>6330</t>
  </si>
  <si>
    <t>4134</t>
  </si>
  <si>
    <t>1014</t>
  </si>
  <si>
    <t>III. FINANCOVÁNÍ - třída 8</t>
  </si>
  <si>
    <t>Krátkodobé financování z tuzemska</t>
  </si>
  <si>
    <t>Dlouhodobé financování z tuzemska</t>
  </si>
  <si>
    <t>Dlouhodobé přijaté půjčené prostředky         (+)</t>
  </si>
  <si>
    <t>Opravné položky k peněžním operacím</t>
  </si>
  <si>
    <t>Operace z peněžních účtů rozpočtové jednotky nemající charakter příjmů a výdajů vládního sektoru (+/-)</t>
  </si>
  <si>
    <t>FINANCOVÁNÍ (součet za třídu 8)</t>
  </si>
  <si>
    <t>Uhrazené splátky dlouhodobých přij.půj.prostředků (-)</t>
  </si>
  <si>
    <t>Úpravený rozpočet 2025</t>
  </si>
  <si>
    <t>Stav k 31.12.2025 (skutečnost)</t>
  </si>
  <si>
    <t>ROZPOČET na ROK 2026</t>
  </si>
  <si>
    <t>Rozpočet  schválený 2026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</si>
  <si>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- ZMě Štíty dne 25.03.2026: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</si>
  <si>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(8115 - zapojení vl.fin.zdrojů) - ZMě Štíty dne 25.03.2026: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</si>
  <si>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(8123 - přijatý úvěr) - ZMě Štíty dne 25.03.2026: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</si>
  <si>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(8124 - splatky úvěrů) - ZMě Štíty dne 25.03.2026: </t>
    </r>
  </si>
  <si>
    <t>Sdílené daně dle predikce MF (předčíslí 2612, 4634).</t>
  </si>
  <si>
    <t>Sdílené daně dle predikce MF (předčíslí 1652).</t>
  </si>
  <si>
    <t>Sdílené daně dle predikce MF (předčíslí 1660).</t>
  </si>
  <si>
    <t>Sdílené daně dle predikce MF (předčíslí 641).</t>
  </si>
  <si>
    <t>Daň z příjmů Města Štíty za rok 2025 se bude rozpočtovat až na základě známé skutečnosti.</t>
  </si>
  <si>
    <t>Sdílené daně dle predikce MF (předčíslí 1679).</t>
  </si>
  <si>
    <t>Příjem z daně z nemovitých věcí dle predikce MF (předčíslí 633).</t>
  </si>
  <si>
    <t>Místní poplatek za psy.</t>
  </si>
  <si>
    <t xml:space="preserve">Dobíhající příjmy z poplatků za komunální odpad. </t>
  </si>
  <si>
    <t>OBVODNÍ BÁŇSKÝ ÚŘAD - úhrada z dobývacího prostoru za rok 2026.</t>
  </si>
  <si>
    <t>Správní poplatky - poplatky stanovené zákonem o správních poplatcích za správní úkony a správní řízení, jehož výsledkem jsou vydaná povolení, rozhodnutí apod. - např.  některé výkony matriky - např. ověřování podpisů, evidence obyvatel - změna TP, projekt Czech POINT - výpisy z rejstříku trestů, katastru nemovitostí, obchodního a živnostenského rejstříku.</t>
  </si>
  <si>
    <t xml:space="preserve">Převod prostřednictvím celního úřadu (předčíslí 676). Část ve výši 30% je příjmem rozpočtu obce, na jejímž území se odňatá půda nachází. </t>
  </si>
  <si>
    <t>Příjem ze zruš.odvodu z loterií a podob. her kromě od. (předčíslí 3690) - dobíhající příjmy z účtu s předč. 3690.</t>
  </si>
  <si>
    <t>Daň z hazardních her (sdílená část) dle predikce MF - ostatní hry (předčíslí 6867) - převod daně dle § 7 odst. 5 písm. b) z. č. 187/2016 Sb. - 65% (SFÚ).</t>
  </si>
  <si>
    <t>Daň z hazardních her (sdílená část) dle predikce MF - technické hry (předčíslí 6875) - převod daně dle § 7 odst. 1b), 2b) z. č. 187/2016 Sb. - 22,5% (SFÚ).</t>
  </si>
  <si>
    <t>Dotace od KrÚ Olomouc - přijaté dotace budou rozpočtovány rozpočtovým opatřením v průběhu roku 2026, poté co bude známa jejich výše, na základě rozpočtového opatření KrÚ Olomouc.</t>
  </si>
  <si>
    <t>Jedná se o transfery s ÚZ s předčíslím 98. Dotace ze státního rozpočtu lze rozpočtovat až na základě uzavřené smlouvy nebo rozhodnutí. Rok 2026 např. VOLBY od zastupitelstva obce.</t>
  </si>
  <si>
    <t>Daně, poplatky a přijaté transfery - dotace a příspěvky</t>
  </si>
  <si>
    <t>LES - příjmy z prodeje nakoupeného dřeva.</t>
  </si>
  <si>
    <r>
      <t xml:space="preserve">Rok 2026 nerozpočtováno. Poznámka: v roce 2025 </t>
    </r>
    <r>
      <rPr>
        <i/>
        <sz val="9"/>
        <color theme="1"/>
        <rFont val="Symbol"/>
        <family val="1"/>
        <charset val="2"/>
      </rPr>
      <t>®</t>
    </r>
    <r>
      <rPr>
        <i/>
        <sz val="9"/>
        <color theme="1"/>
        <rFont val="Times New Roman"/>
        <family val="1"/>
        <charset val="238"/>
      </rPr>
      <t xml:space="preserve"> AKTIVACE - dřevo na sklad.Vazba na DAROVACÍ SMLOUVU Město Štíty / TJ Sokol Štíty, spolek (obdarovaný).</t>
    </r>
  </si>
  <si>
    <t xml:space="preserve">TIC Štíty - prodej zboží - např. prodej kartografického zboží, prodej pohlednic, prodej knih, prodej suvenýrů a reklamních předmětů, prodej poštovních známek. Poznámka - pozor: prodej vstupenek na akce pořádané Městem Štíty jsou zařazeny na § 3319. </t>
  </si>
  <si>
    <t>Příjem z odvodů za odnětí půdy ze zemedělského půdního fondu podle zákona …</t>
  </si>
  <si>
    <t>Příjem z DPPO v případech, kdy poplatníkem je obec, s výjímkou daně vybírané srážkou …..</t>
  </si>
  <si>
    <t>Příjem ze zrušeného odvodu z loterií a podobných her kromě odvodu z výherních hracích přístrojů</t>
  </si>
  <si>
    <t>Příjem z daně z hazardních her s výjimkou dílčí daně z technických her</t>
  </si>
  <si>
    <t>Příjem z daně z hazardních her s výjimkou technických her NPI (neprovozovaných prostřednictvím internetu)</t>
  </si>
  <si>
    <t>Příjem z daně z technických her neprovozovaných prostřednictvím internetu</t>
  </si>
  <si>
    <r>
      <t xml:space="preserve">Rok 2026 nerozpočtováno. Poznámka: v roce 2025 </t>
    </r>
    <r>
      <rPr>
        <i/>
        <sz val="9"/>
        <color theme="1"/>
        <rFont val="Symbol"/>
        <family val="1"/>
        <charset val="2"/>
      </rPr>
      <t>®</t>
    </r>
    <r>
      <rPr>
        <i/>
        <sz val="9"/>
        <color theme="1"/>
        <rFont val="Times New Roman"/>
        <family val="1"/>
        <charset val="238"/>
      </rPr>
      <t xml:space="preserve"> vymožené plnění za vodné - náhrady nad rámec pohledávky (úrok z prodlení, ...).</t>
    </r>
  </si>
  <si>
    <t>Odvádění a čištění odpadních vod a nakládání s kaly</t>
  </si>
  <si>
    <t>Příjmy z prodeje zboží (již nakoupen. za účelem prodeje)</t>
  </si>
  <si>
    <t>MěK Štíty - knihovní poplatky roku 2026.</t>
  </si>
  <si>
    <t>MěK Štíty - náhrady (sankce) za poškození nebo ztrátu knih.</t>
  </si>
  <si>
    <t>Pronajaté BYTY - příjmy za nájem (předběžný odhad, jelikož předpis BH 2026 se bude během roku měnit).</t>
  </si>
  <si>
    <t>Rok 2026 nerozpočtováno. Poznámka: v roce 2025 - BH - Náhrada za poškození podlahové krytiny v bytě.</t>
  </si>
  <si>
    <t>Přijaté nekapitálové příspěvky a náhrady - příjmy z "Vyúčtování služeb za rok 2026 - BYTOVÉ DRUŽSTVO - vratky přeplatků" - odhad (43.000,- Kč).</t>
  </si>
  <si>
    <t xml:space="preserve">ZDRAVOTNÍ STŘEDISKO - příjmy za pronájem vybavení doktorům (předpis roku 2026 = 9.012,- Kč). </t>
  </si>
  <si>
    <t>Pronájem honiteb - honební poplatek (Lesy ČR = rok 2026 vč. inflace = 14.546,98 Kč, DUZP 30.11.). Poznámka: Honební společenstvo Štíty = rok 2026 = 4.083,- Kč (=výše nájemného do roku 2033 - DUZP 30.06.). Honební spol. Jedlí uhradilo nájem honitby v roce 2023 na období 2023 až 2026. Rok 2026 celkem 18.629,98Kč.</t>
  </si>
  <si>
    <t>Neinvestiční přijaté transfery ze SR v rámci souhrnného dotačního vztahu</t>
  </si>
  <si>
    <t>Neinvestiční přijaté transfery z všeobecné pokladní správy SR</t>
  </si>
  <si>
    <t>Ostatní neinvestiční přijaté transfery ze st. rozpočtu</t>
  </si>
  <si>
    <t>ZDRAVOTNÍ STŘEDISKO - příjmy za služby související s nájmem  (odhad).</t>
  </si>
  <si>
    <t>Pronajaté BYTY - příjmy za služby související s nájmem (odhad).</t>
  </si>
  <si>
    <t>Pronajaté nebytové prostory - příjmy za služby související s nájmem (odhad).</t>
  </si>
  <si>
    <t>Pronajaté nebytové prostory - příjmy za pronájem vybavení - kadeřnictví (předpis roku 2026 = fakturace = 3.640,- Kč).</t>
  </si>
  <si>
    <t>Rok 2026 nerozpočtováno. Poznámka: v roce 2025 - NBH - Náhrada za poškozené dveře - Štíty č.p. 336.</t>
  </si>
  <si>
    <t xml:space="preserve">Rok 2026 nerozpočtováno. Poznámka: v roce 2025 - úhrada pohledávek - sociální pohřeb - dědictví. </t>
  </si>
  <si>
    <t>GasNet, s.r.o. - Nájem plynárenského zařízení za rok 2025 dle smlouvy č. 9414002461/182321. Poznámka: DUZP 31.12.2025, tzn. výnos roku 2025, ale příjem až roku 2026.</t>
  </si>
  <si>
    <t>*= (TECHNICKÉ SLUŽBY MĚSTA Štíty a MAJETEK OBCE)</t>
  </si>
  <si>
    <t>*= (HŘBITOVY)</t>
  </si>
  <si>
    <t>*= (NEBYTOVÉ PROSTORY MĚSTA Štíty)</t>
  </si>
  <si>
    <t>*= (BYTY MĚSTA Štíty)</t>
  </si>
  <si>
    <t>*= (ZDRAVOTNÍ STŘEDISKO)</t>
  </si>
  <si>
    <t>*= (KULTURNÍ DOMY A KULTURNÍ AKCE)</t>
  </si>
  <si>
    <t>*= (KANALIZACE a ČOV)</t>
  </si>
  <si>
    <t>*= (VODNÍ HOSPODÁŘSTVÍ)</t>
  </si>
  <si>
    <t>*= (TURISTICKÉ A INFORMAČNÍ CENTRUM Štíty)</t>
  </si>
  <si>
    <t>Technické služby obce - MH (místní hospodářství) - služby pro odběratele.</t>
  </si>
  <si>
    <t>AKTIVACE - práce provedené pracovníky MH pro Město Štíty + náhrady za zřízení věcných břemen.</t>
  </si>
  <si>
    <t>Příjmy z pronájmu nebo pachtu ostatních nemovitých věcí a jejich částí - jiných než zařazených na § 3319, § 3539, § 3612,  § 3613 - např. Řáholec, chata Pastviny.</t>
  </si>
  <si>
    <t>Příjmy z pronájmu movitých věcí MH - např. zapůjčení laviček, stolů, lešení, apod.</t>
  </si>
  <si>
    <t>Rok 2026 nerozpočtováno. Poznámka: v roce 2025 - úhrady dle kupní smlouvy - prodej pozemků vč. budovy č.p. 27 Březná.</t>
  </si>
  <si>
    <t>*= (NEBEZPEČNÝ ODPAD)</t>
  </si>
  <si>
    <t>Příjmy za odpady - podnikatelský (živnostenský) odpad 2026, uložení odpadu, tříděný odpad (kromě EKO-KOMU).</t>
  </si>
  <si>
    <t>Úhrada nákladů na úklid a nakládání s odpady tabákových výrobků - NEVAJGLUJ a.s. (cca 15.000,- Kč) + úhrada exekučních nákladů (poplatky - komunál cca 2.000,- Kč). Celkem 17.000,- Kč.</t>
  </si>
  <si>
    <t>*= (KOMUNÁLNÍ ODPAD - sběr a svoz)</t>
  </si>
  <si>
    <t>Příjmy související s tříděním odpadů - platby od EKO-KOMU.</t>
  </si>
  <si>
    <t>*= (KOMUNÁLNÍ ODPAD - využívání a zneškodňování)</t>
  </si>
  <si>
    <t>*= (OSTATNÍ ODPADY)</t>
  </si>
  <si>
    <t>Rok 2026 nerozpočtováno. Poznámka: v roce 2025 - výplata škodní události z pojištění odpovědnosti z provozu vozidla - pojistná událost - kontejner na sklo.</t>
  </si>
  <si>
    <t>Rok 2026 nerozpočtováno. Poznámka: v roce 2025 - prodej dřeva - veřejná zeleň .</t>
  </si>
  <si>
    <t>*= (VEŘEJNÁ ZELEŇ)</t>
  </si>
  <si>
    <t>Vyžádaná náhrada nákladů za zásah JSDH Štíty u dopravní nehody.</t>
  </si>
  <si>
    <t>*= (JSDH Štíty)</t>
  </si>
  <si>
    <t>*= (MĚSTSKÝ ÚŘAD Štíty a SPRÁVNÍ ČINNOST OBCE)</t>
  </si>
  <si>
    <t>Rok 2026 nerozpočtováno. Poznámka: v roce 2025 - vrácené obaly z 2024.</t>
  </si>
  <si>
    <t>*= (MÍSTNÍ INŽENÝRSKÉ SÍTĚ)</t>
  </si>
  <si>
    <t>*= (KNIHOVNA - MěK Štíty)</t>
  </si>
  <si>
    <t>*= (LESNÍ HOSPODÁŘSTVÍ - LES)</t>
  </si>
  <si>
    <t>*= (FINANČNÍ OPERACE)</t>
  </si>
  <si>
    <t>*= (PŘEVODY Z ROZPOČTOVÝCH ÚČTŮ)</t>
  </si>
  <si>
    <t xml:space="preserve">KD - příjmy za služby související s pronájmem - např. vodné, stočné, el.energie, topení, půjčovné - zapůjčení ubrusů, nádobí apod. + příjmy z různých kulturních akcí, slavností - např. příjmy ze vstupného apod. </t>
  </si>
  <si>
    <t>*= (ZŠ Štíty)</t>
  </si>
  <si>
    <t>ZŠ Štíty - příjmy z vyúčtování dodávky elektrické energie (EAN 859182400501515442) Školní 98.</t>
  </si>
  <si>
    <t>Zapojení vlastních finačních prostředků MĚSTA Štíty.</t>
  </si>
  <si>
    <t>8123 Přijetí ÚVĚRU lze rozpočtovat jen na základě smlouvy o úvěru. Nestačí příslib.</t>
  </si>
  <si>
    <t>Technická položka - nerozpočtuje se.</t>
  </si>
  <si>
    <t>Místní poplatek za pobyt.Vybírá ubytovatel a odvádí městu 20,- Kč/os/noc.</t>
  </si>
  <si>
    <t xml:space="preserve">Místní poplatek za odpady ve výši 680,- Kč/osoba. </t>
  </si>
  <si>
    <r>
      <t xml:space="preserve">Neinvestiční přijaté transfery ze státního rozpočtu v rámci souhrnného dotačního vztahu  - příspěvek na výkon státní správy v rámci rozpočtového provizoria </t>
    </r>
    <r>
      <rPr>
        <sz val="9"/>
        <color theme="1"/>
        <rFont val="Symbol"/>
        <family val="1"/>
        <charset val="2"/>
      </rPr>
      <t>®</t>
    </r>
    <r>
      <rPr>
        <sz val="9"/>
        <color theme="1"/>
        <rFont val="Times New Roman"/>
        <family val="1"/>
        <charset val="238"/>
      </rPr>
      <t xml:space="preserve"> celkem 175.800,- Kč. Identifikátor partneru - IČO MF (00006947). </t>
    </r>
  </si>
  <si>
    <r>
      <rPr>
        <b/>
        <sz val="9"/>
        <rFont val="Times New Roman"/>
        <family val="1"/>
        <charset val="238"/>
      </rPr>
      <t xml:space="preserve">ÚZ 29014 </t>
    </r>
    <r>
      <rPr>
        <sz val="9"/>
        <rFont val="Times New Roman"/>
        <family val="1"/>
        <charset val="238"/>
      </rPr>
      <t>Neinvestiční příspěvek Ministerstva zemědělství na hospodaření v lesích.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- obnova, zajištění a výchova lesních porostů do 40 let věku. Vazba na rozhodnutí č. KUOK 134400/2025 (195.590,- Kč), KUOK 134705/2025 (137.400,- Kč), KUOK 135790/2025 (470.080,- Kč). Celkem 607.480,- Kč. Identifikátor partnera - IČO MZ (00020478).</t>
    </r>
  </si>
  <si>
    <t>MĚSTO Štíty v roce 2026 předpokládá přijetí úvěru od banky ve výši 25.000.000,- Kč za účelem financování vybraných investičních akcí, přičemž před uzavřením úvěrové smlouvy proběhne průzkum nabídek jednotlivých bank.</t>
  </si>
  <si>
    <t>Náhrada za umístění televizního převaděče za rok 2026 ve výši 500,- Kč (České Radiokomunikace a.s.) + úhrada za umístění zařízení za rok 2026 vč. inflace 2,5% ve výši 30.864,68 Kč (Vodafone Czech Republic, a.s.).</t>
  </si>
  <si>
    <t xml:space="preserve">KD - příjmy z pronájmu. </t>
  </si>
  <si>
    <t>Příjmy za odvádění odpadních vod - STOČNÉ. Cena 26,- Kč/m³ vč. DPH.</t>
  </si>
  <si>
    <t>Tvorba sociálního fondu - převod prostředků ze základního běžného účtu 231 na účet 236 = SF, ve výdajích je stejná částka rozpočtována na 6330-5342 (200.000,- Kč) + MĚSTO Štíty - převod prostředků z účtu ČNB příp. z účtu ČSOB na ZBÚ u České spořitelny, a.s., ve výdajích bude stejná částka rozpočtována na 6330-5345 (zatím 7.000.000,- Kč).</t>
  </si>
  <si>
    <r>
      <t>Příjmy z pronájmu hrobových míst - hřbitovy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>- předpis roku 2026 (odhad).</t>
    </r>
  </si>
  <si>
    <t>ZDRAVOTNÍ STŘEDISKO - příjmy za pronájem nebytových prostor (předpis roku 2026 = 76.636,- Kč).</t>
  </si>
  <si>
    <t>Pronajaté nebytové prostory - příjmy za pronájem nebytových prostor (předpis roku 2026 vč. fakturace = 466.833,60 Kč).</t>
  </si>
  <si>
    <t>Přijaté úroky ze základních běžných a spořících účtů Města Štíty (účet 231 = 199.970,- Kč) + příjem z úroků - sociální fond (účet 236 = 30,- Kč).</t>
  </si>
  <si>
    <r>
      <t xml:space="preserve">Příjmy souv.se zásobováním pitnou vodou - VODNÉ. </t>
    </r>
    <r>
      <rPr>
        <sz val="7"/>
        <color theme="1"/>
        <rFont val="Times New Roman"/>
        <family val="1"/>
        <charset val="238"/>
      </rPr>
      <t>Cena 24,- Kč/m³ vč. DPH.</t>
    </r>
  </si>
  <si>
    <t>Rok 2026 - nerozpočtováno. Poznámka: v roce 2025 - finanční dary na akci "Den pro rodinu" a fi.dar na akci "Vánoce s Karlem Hegnerem".</t>
  </si>
  <si>
    <t>Ozdravování hosp.zvířat, pol. a spec. plodin a zvláštní veterinární péče</t>
  </si>
  <si>
    <t>PŘÍJMY 2026 celkem (+)</t>
  </si>
  <si>
    <t>VÝDAJE 2026 celkem (-)</t>
  </si>
  <si>
    <r>
      <rPr>
        <b/>
        <sz val="9"/>
        <color theme="1"/>
        <rFont val="Times New Roman"/>
        <family val="1"/>
        <charset val="238"/>
      </rPr>
      <t>VÝDAJE - ZÁVAZNÝ UKAZATEL - odvětvové třídění RS</t>
    </r>
    <r>
      <rPr>
        <sz val="9"/>
        <color theme="1"/>
        <rFont val="Times New Roman"/>
        <family val="1"/>
        <charset val="238"/>
      </rPr>
      <t xml:space="preserve"> v rozsahu dle výše uvedeného třídění.</t>
    </r>
  </si>
  <si>
    <t>Poznámka: podrobný rozpis a komentář k výdajům bude dostupný na www.stity.cz (Městský úřad - Ekonomika obce - Rozpočty).</t>
  </si>
  <si>
    <r>
      <t xml:space="preserve">Změna stavu krátkodobých prostředků na bankovních účtech </t>
    </r>
    <r>
      <rPr>
        <sz val="7"/>
        <rFont val="Times New Roman"/>
        <family val="1"/>
        <charset val="238"/>
      </rPr>
      <t>(+/-)</t>
    </r>
  </si>
  <si>
    <t>ÚVĚRY</t>
  </si>
  <si>
    <t xml:space="preserve">CELKEM </t>
  </si>
  <si>
    <t>Úvěr "BJ B" - dle splátkového kalendáře (org. 95126).</t>
  </si>
  <si>
    <t>Komentář - obsahová náplň PŘÍJMŮ rozpočtu na rok 2026.</t>
  </si>
  <si>
    <t>Základní školy</t>
  </si>
  <si>
    <r>
      <t xml:space="preserve">Neinvestiční přijaté transfery ze státního rozpočtu v rámci souhrnného dotačního vztahu  - příspěvek na výkon státní správy </t>
    </r>
    <r>
      <rPr>
        <sz val="9"/>
        <color theme="1"/>
        <rFont val="Symbol"/>
        <family val="1"/>
        <charset val="2"/>
      </rPr>
      <t>®</t>
    </r>
    <r>
      <rPr>
        <sz val="9"/>
        <color theme="1"/>
        <rFont val="Times New Roman"/>
        <family val="1"/>
        <charset val="238"/>
      </rPr>
      <t xml:space="preserve"> celkem 703.100,- Kč. Identifikátor partneru - IČO MF (00006947). </t>
    </r>
  </si>
  <si>
    <t>I. ROZPOČTOVÉ PŘÍJMY - původní verze - NÁVRH:</t>
  </si>
  <si>
    <t>I. ROZPOČTOVÉ PŘÍJMY - upravená verze - SCHVÁLENO:</t>
  </si>
  <si>
    <t>Příjemce - účel</t>
  </si>
  <si>
    <t>ZŠ a MŠ Štíty - příspěvek na provoz ZŠ  a MŠ od zřizovatele na rok 2026</t>
  </si>
  <si>
    <t>Součást uvedeného odvětvové třídění RS.</t>
  </si>
  <si>
    <t>Neinvestiční příspěvky zřízeným příspěvkovým organizacím</t>
  </si>
  <si>
    <t>ZŠ a MŠ Štíty - příspěvek na provoz ZŠ a MŠ od zřizovatele na rok 2026</t>
  </si>
  <si>
    <r>
      <rPr>
        <b/>
        <sz val="9"/>
        <color theme="1"/>
        <rFont val="Times New Roman"/>
        <family val="1"/>
        <charset val="238"/>
      </rPr>
      <t>VÝDAJE - ZÁVAZNÝ UKAZATEL - odvětvové třídění RS</t>
    </r>
    <r>
      <rPr>
        <sz val="9"/>
        <color theme="1"/>
        <rFont val="Times New Roman"/>
        <family val="1"/>
        <charset val="238"/>
      </rPr>
      <t xml:space="preserve"> v rozsahu dle výše uvedeného třídění + "Finanční vztah k ZŠ a MŠ Štíty (p. 5331)".</t>
    </r>
  </si>
  <si>
    <t>ZÁVAZNÝ UKAZATEL ROZPOČTU - "Finanční vztah k ZŠ a MŠ Štíty (p. 5331)"</t>
  </si>
  <si>
    <t xml:space="preserve">II. ROZPOČTOVÉ VÝDAJE (doplnění závazného ukazatele) </t>
  </si>
  <si>
    <r>
      <rPr>
        <b/>
        <sz val="9"/>
        <rFont val="Times New Roman"/>
        <family val="1"/>
        <charset val="238"/>
      </rPr>
      <t xml:space="preserve">ÚZ 29014 </t>
    </r>
    <r>
      <rPr>
        <sz val="9"/>
        <rFont val="Times New Roman"/>
        <family val="1"/>
        <charset val="238"/>
      </rPr>
      <t>Neinvestiční příspěvek Ministerstva zemědělství na hospodaření v lesích.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- obnova, zajištění a výchova lesních porostů do 40 let věku. Vazba na rozhodnutí č. KUOK 134705/2025 (137.400,- Kč), KUOK 135790/2025 (470.080,- Kč), KUOK 32107/2026 (76.030,- Kč), KUOK 33379/2026 (597.100,- Kč). </t>
    </r>
    <r>
      <rPr>
        <b/>
        <sz val="9"/>
        <rFont val="Times New Roman"/>
        <family val="1"/>
        <charset val="238"/>
      </rPr>
      <t>ÚZ 29015</t>
    </r>
    <r>
      <rPr>
        <sz val="9"/>
        <rFont val="Times New Roman"/>
        <family val="1"/>
        <charset val="238"/>
      </rPr>
      <t xml:space="preserve"> Neinvestiční příspěvek Ministerstva zemědělství na hospodaření v lesích. - ekologické a k přírodě šetrné technologie při hospodaření v lesích. Vazba na rozhodnutí č. KUOK 33379/2026 (15.200,- Kč). Celkem 1.295.810,- Kč. Identifikátor partnera - IČO MZ (00020478).</t>
    </r>
  </si>
  <si>
    <t>Komentář - obsahová náplň rozpisu VÝDAJŮ schváleného rozpočtu na rok 2026</t>
  </si>
  <si>
    <t>5222</t>
  </si>
  <si>
    <t>Neinvestiční transfery spolkům</t>
  </si>
  <si>
    <t>Rok 2026 nerozpočtováno. Poznámka: v roce 2025 - Finanční dar na činnost útulku pro kočky - Spolek Šklíba.</t>
  </si>
  <si>
    <t>Ozdrav.hosp.zvířat,pol.a spec.plod.a zvl.vet.péče</t>
  </si>
  <si>
    <t>*= (VETERINÁRNÍ PÉČE)</t>
  </si>
  <si>
    <t>5138</t>
  </si>
  <si>
    <t>Nákup zboží za účelem dalšího prodeje</t>
  </si>
  <si>
    <t>LES - nákup dřeva  určeného k dalšímu prodeji.</t>
  </si>
  <si>
    <t>5139</t>
  </si>
  <si>
    <t>Nákup materiálu jinde nezařazený</t>
  </si>
  <si>
    <t>LES - sadební materiál, materiál na opravu a údržbu lesních cest atd.</t>
  </si>
  <si>
    <t>5156</t>
  </si>
  <si>
    <t>Pohonné hmoty a maziva</t>
  </si>
  <si>
    <t>LES - PHM.</t>
  </si>
  <si>
    <t>5169</t>
  </si>
  <si>
    <t>Nákup ostatních služeb</t>
  </si>
  <si>
    <t>LES - práce v lese - pěstební práce - výsadba stromků, ožínání, prořezávky, úklid klestu, oplocenky, kácení, stahování dřeva atd. LES - služby - např. přepravné materiálu a manipulace s materiálem určeným na opravu lesních cest a další služby vykonané v souvislosti s lesy, poplatek  - certifikace lesů systémem PEFC. LES - úhrada za služby dle mandátní smlouvy - za výkon funkce odborného lesního hospodáře.</t>
  </si>
  <si>
    <t>5171</t>
  </si>
  <si>
    <t>Opravy a udržování</t>
  </si>
  <si>
    <t xml:space="preserve">LES - oprava a údržba lesních cest - např. zemní práce, opravy komunikací - výtluky. </t>
  </si>
  <si>
    <t>5225</t>
  </si>
  <si>
    <t>Neinv.transfery společenstvím vlastníků jednotek</t>
  </si>
  <si>
    <r>
      <t xml:space="preserve">LES - Členský příspěvek na rok 2026 - SVOL, komora obecních lesů - LES (387 ha </t>
    </r>
    <r>
      <rPr>
        <sz val="10"/>
        <rFont val="Symbol"/>
        <family val="1"/>
        <charset val="2"/>
      </rPr>
      <t>®</t>
    </r>
    <r>
      <rPr>
        <sz val="10"/>
        <rFont val="Times New Roman"/>
        <family val="1"/>
        <charset val="238"/>
      </rPr>
      <t xml:space="preserve"> 13,- Kč / ha, tj. 5.031,- Kč).</t>
    </r>
  </si>
  <si>
    <t>5909</t>
  </si>
  <si>
    <t>Ostatní neinvestiční výdaje jinde nezařazené</t>
  </si>
  <si>
    <t>LES - dočasně nezařazené neinvestiční výdaje - rezerva na neinvestiční výdaje § 1032.</t>
  </si>
  <si>
    <t>6909</t>
  </si>
  <si>
    <t>Ostatní investiční výdaje jinde nezařazené</t>
  </si>
  <si>
    <t>LES - dočasně nezařazené INVESTIČNÍ výdaje - rezerva na INVESTIČNÍ výdaje § 1032.</t>
  </si>
  <si>
    <t>5021</t>
  </si>
  <si>
    <t>Ostatní osobní výdaje</t>
  </si>
  <si>
    <t>Rok 2026 nerozpočtováno. Poznámka: v roce 2025 - Dohoda ve vazbě na dotaci TIC (brožura o kostele).</t>
  </si>
  <si>
    <t>TIC - zboží nakoupené za účelem dalšího prodeje - např. turistické známky, mapy, magnety, pohlednice, keramika, turistické vizitky a sběratelské karty, atd. vč. výdajů na vyhotovení zboží.</t>
  </si>
  <si>
    <t xml:space="preserve">TIC - nákup spotřebního materiálu. TIC - nákup materiálu na reprezentaci - např. nákup propagačních materiálů vč. vyhotovení propagačních materiálů  a tisk letáků. </t>
  </si>
  <si>
    <t>5162</t>
  </si>
  <si>
    <t>Služby elektronických komunikací</t>
  </si>
  <si>
    <t>TIC - telefon.</t>
  </si>
  <si>
    <t>TIC - různé služby - např. besedy a další služby.</t>
  </si>
  <si>
    <t>5173</t>
  </si>
  <si>
    <t>Cestovné</t>
  </si>
  <si>
    <t>TIC - cestovné.</t>
  </si>
  <si>
    <t>5175</t>
  </si>
  <si>
    <t>Pohoštění</t>
  </si>
  <si>
    <t>TIC - pohoštění.</t>
  </si>
  <si>
    <t>5194</t>
  </si>
  <si>
    <t>Výdaje na věcné dary</t>
  </si>
  <si>
    <t>TIC - věcné dary - odměny do soutěží.</t>
  </si>
  <si>
    <t>5229</t>
  </si>
  <si>
    <t>Ostatní neinv.transfery neziskov. a podob. osobám</t>
  </si>
  <si>
    <t xml:space="preserve">TIC - členské příspěvky. Rok 2026: SDRUŽENÍ CESTOVNÍHO RUCHU - SCR Jeseníky = 15.000,- Kč; Asociace turistických informačních center - A.T.I.C. = 4.500,- Kč. </t>
  </si>
  <si>
    <t xml:space="preserve">KOMUNIKACE - materiál - např. asfalt, štěrk, posypová sůl, dopravní značení, materiál na opravy a údržbu komunikací. </t>
  </si>
  <si>
    <t>KOMUNIKACE - PHM např. do vibrační desky používané při opravách a údržbě komunikací.</t>
  </si>
  <si>
    <t>5164</t>
  </si>
  <si>
    <t>Nájemné</t>
  </si>
  <si>
    <t>KOMUNIKACE - nájemné - např. pronájem pily v souvislosti s opravami komunikací.</t>
  </si>
  <si>
    <t>KOMUNIKACE - oprava komunikací včetně jejich součástí.</t>
  </si>
  <si>
    <t>6121</t>
  </si>
  <si>
    <t>Stavby</t>
  </si>
  <si>
    <r>
      <t>INVESTICE - "Štíty - Úprava autobusové zastávky Na Pilníku"</t>
    </r>
    <r>
      <rPr>
        <sz val="9"/>
        <color theme="1"/>
        <rFont val="Symbol"/>
        <family val="1"/>
        <charset val="2"/>
      </rPr>
      <t>;</t>
    </r>
    <r>
      <rPr>
        <sz val="9"/>
        <color theme="1"/>
        <rFont val="Times New Roman"/>
        <family val="1"/>
        <charset val="238"/>
      </rPr>
      <t xml:space="preserve">  INVESTICE - "Autobusová zastávka - Březná"</t>
    </r>
    <r>
      <rPr>
        <sz val="9"/>
        <color theme="1"/>
        <rFont val="Symbol"/>
        <family val="1"/>
        <charset val="2"/>
      </rPr>
      <t>;</t>
    </r>
    <r>
      <rPr>
        <sz val="9"/>
        <color theme="1"/>
        <rFont val="Times New Roman"/>
        <family val="1"/>
        <charset val="238"/>
      </rPr>
      <t xml:space="preserve"> INVESTICE - "Štíty - křižovatka I-43 u KD"</t>
    </r>
    <r>
      <rPr>
        <sz val="9"/>
        <color theme="1"/>
        <rFont val="Symbol"/>
        <family val="1"/>
        <charset val="2"/>
      </rPr>
      <t>;</t>
    </r>
    <r>
      <rPr>
        <sz val="9"/>
        <color theme="1"/>
        <rFont val="Times New Roman"/>
        <family val="1"/>
        <charset val="238"/>
      </rPr>
      <t xml:space="preserve"> INVESTICE - "Štíty - Příprava PD chodníku Na Pilníku".</t>
    </r>
  </si>
  <si>
    <t>Nadlimitní věcná břemena</t>
  </si>
  <si>
    <t>INVESTICE - "Stavba: "Realizace společných zařízení KoPÚ Březná" - Zřízení služebnosti k části pozemku parc.č. 954 a parc.č. 968 v k.ú. Březná a obec Štíty (Smlouva o zřízení služebnosti ze dne 11.03.2026) - komunikace Březná - Štíty.</t>
  </si>
  <si>
    <t>Silnice</t>
  </si>
  <si>
    <t>*= (KOMUNIKACE vč. jejich součástí - CHODNÍKY, ZASTÁVKY)</t>
  </si>
  <si>
    <t>2219</t>
  </si>
  <si>
    <t>5137</t>
  </si>
  <si>
    <t>Drobný dlouhodobý hmotný majetek</t>
  </si>
  <si>
    <t>Rok 2026 nerozpočtováno. Poznámka: v roce 2025 - DDHM - kamerový systém u cyklostezky ve Štítech.</t>
  </si>
  <si>
    <t>CYKLOSTEZKA - telefon kamera.</t>
  </si>
  <si>
    <t>INVESTICE - "Cyklostezka Štíty - Březná vč. chodníku".</t>
  </si>
  <si>
    <t>Ostatní záležitosti pozemních komunikací</t>
  </si>
  <si>
    <t>*= (CYKLOSTEZKA)</t>
  </si>
  <si>
    <t>2292</t>
  </si>
  <si>
    <t>5323</t>
  </si>
  <si>
    <t>Neinvestiční transfery krajům</t>
  </si>
  <si>
    <t>AUTOBUSOVÁ DOPRAVA - příspěvek na zajištění dopravní obslužnosti Olomouckého kraje na rok 2026 (KIDSOK).</t>
  </si>
  <si>
    <t>Dopravní obslužnost veřejnými službami - linková</t>
  </si>
  <si>
    <t>*= (DOPRAVNÍ OBSLUŽNOST)</t>
  </si>
  <si>
    <t>5011</t>
  </si>
  <si>
    <t>Platy zaměst. v pr.poměru vyjma zaměst. na služ.m.</t>
  </si>
  <si>
    <t>PITNÁ VODA - mzdové výdaje - plat zaměstnance vodního hospodářství - včetně odměn.</t>
  </si>
  <si>
    <t>5031</t>
  </si>
  <si>
    <t>Povinné poj.na soc.zab.a přísp.na st.pol.zaměstnan</t>
  </si>
  <si>
    <t>PITNÁ VODA - mzdové výdaje - sociální pojištění - za zaměstnance vodního hospodářství.</t>
  </si>
  <si>
    <t>5032</t>
  </si>
  <si>
    <t>Povinné pojistné na veřejné zdravotní pojištění</t>
  </si>
  <si>
    <t>PITNÁ VODA - mzdové výdaje - zdravotní pojištění - za zaměstnance vodního hospodářství.</t>
  </si>
  <si>
    <t>PITNÁ VODA - pořízení DDHM - drobný hmotný dlouhodobý majetek (3-40.tis.Kč).</t>
  </si>
  <si>
    <t>PITNÁ VODA - materiál - např. chlornan, vodoměry, skruže, materiál na opr. a údržbu  vodojemu, vodovod. řádů apod.</t>
  </si>
  <si>
    <t>5154</t>
  </si>
  <si>
    <t>Elektrická energie</t>
  </si>
  <si>
    <r>
      <t>PITNÁ VODA - elektrická energie - ČEZ - U Vodojemu 9001, Štíty - vodojem</t>
    </r>
    <r>
      <rPr>
        <sz val="10"/>
        <rFont val="Symbol"/>
        <family val="1"/>
        <charset val="2"/>
      </rPr>
      <t>;</t>
    </r>
    <r>
      <rPr>
        <sz val="10"/>
        <rFont val="Times New Roman"/>
        <family val="1"/>
        <charset val="238"/>
      </rPr>
      <t xml:space="preserve"> Štíty, Na Pilníku 290 čerpadlo u cihelny - PITNÁ VODA. </t>
    </r>
  </si>
  <si>
    <t>PITNÁ VODA - PHM např. potřebné při opravách vodovodů, ....</t>
  </si>
  <si>
    <t>PITNÁ VODA - nájemné - Lesy České republiky, s.p. - pronájem pozemku (studny), pronájmy v souvislosti s opravami vodovodních přípojek apod.</t>
  </si>
  <si>
    <t>5166</t>
  </si>
  <si>
    <t>Konzultační, poradenské a právní služby</t>
  </si>
  <si>
    <t>PITNÁ VODA - poradenská činnost v oblasti ŽP - pitná voda - Ing. Jaroslav Benk.</t>
  </si>
  <si>
    <t>5167</t>
  </si>
  <si>
    <t>Služby školení a vzdělávání</t>
  </si>
  <si>
    <t>PITNÁ VODA - školení v oblasti vodního hospodářství - pitná voda.</t>
  </si>
  <si>
    <t>5168</t>
  </si>
  <si>
    <t>Zpracování dat a služby souv. s inf. a kom.technol</t>
  </si>
  <si>
    <t>PITNÁ VODA - KOCMAN envimonitoring s.r.o. - služby serveru - monitoring - pitná voda,  Ing. Jan Rýznar - připojení k internetu - vrt.</t>
  </si>
  <si>
    <t>PITNÁ VODA - služby - např. laboratorní rozbor vody; čištění studen;  vodní zdroje - geodetické zaměření, vyhotovení různých dokumentací a hlášení; další služby na základě mandátních smluv.</t>
  </si>
  <si>
    <t>PITNÁ VODA - opravy a udržování např. potrubí, vodoměrů, vodojemu,vodovodních řádů.</t>
  </si>
  <si>
    <t>5365</t>
  </si>
  <si>
    <t>Platby daní krajům, obcím a státním fondům</t>
  </si>
  <si>
    <t>PITNÁ VODA - poplatek Státnímu fondu životního prostředí ČR za odebrané množství podzemní vody ze zdroje odběru Prameniště Heroltice - Buková Hora; Prameniště Heroltice - Nad Autokempem; Studna - vrt ST 2.</t>
  </si>
  <si>
    <t>5901</t>
  </si>
  <si>
    <t>Nespecifikované rezervy</t>
  </si>
  <si>
    <t>PITNÁ VODA - rezerva na obnovu majetku - vodovody.</t>
  </si>
  <si>
    <t>PITNÁ VODA - vyúčtování vodného - vratky přeplatků minulých let (= roku 2025).</t>
  </si>
  <si>
    <t>Rok 2026 nerozpočtováno. Poznámka: v roce 2025 - INVESTICE - DHM - Kamerový systém vč. montáže - elektroinstalační práce - vrt Štíty.</t>
  </si>
  <si>
    <t>*= ( VEŘEJNÉ VODOVODY, zdroje pitné vody, VODOJEM)</t>
  </si>
  <si>
    <t>ČOV a kanalizace - mzdové výdaje - plat zaměstnance vodního hospodářství - včetně odměn.</t>
  </si>
  <si>
    <t>ČOV a kanalizace - mzdové výdaje - sociální pojištění - za zaměstnance vodního hospodářství.</t>
  </si>
  <si>
    <t>ČOV a kanalizace - mzdové výdaje - zdravotní pojištění - za zaměstnance vodního hospodářství.</t>
  </si>
  <si>
    <t>Podlimitní věcná břemena</t>
  </si>
  <si>
    <t>5132</t>
  </si>
  <si>
    <t>Ochranné pomůcky</t>
  </si>
  <si>
    <t>ČOV a kanalizace - ochranné pomůcky pro pracovníky MH využité v souvislosti s pracemi na ČOV nebo kanalizaci -  např. pracovní rukavice, holinky.</t>
  </si>
  <si>
    <t>ČOV a kanalizace - pořízení DDHM - drobný hmotný dlouhodobý majetek (3-40.tis.Kč).</t>
  </si>
  <si>
    <t>ČOV a kanalizace - materiál na opravy a údržbu kanalizace a ČOV.</t>
  </si>
  <si>
    <t>5151</t>
  </si>
  <si>
    <t>Studená voda včetně stoč. a popl.za odvod dešť.vod</t>
  </si>
  <si>
    <t xml:space="preserve">ČOV a kanalizace - aktivace - vyúčtování vodného a stočného na ČOV. </t>
  </si>
  <si>
    <t>ČOV a kanalizace - elektrická energie - ČEZ - Štíty, Říční 310 - ČOV (dříve Říční 9000) ; Za Vodou, Štíty - přečerpávací stanice ČOV.</t>
  </si>
  <si>
    <t>ČOV a kanalizace - PHM např. do centrály ČOV.</t>
  </si>
  <si>
    <t>ČOV a kanalizace - dobíjení kreditu - HLÁSIČ PORUCH - přečerpávací stanice odpadních vod.</t>
  </si>
  <si>
    <t>ČOV a kanalizace - poradenská činnost v oblasti ŽP - ČOV - Ing. Jaroslav Benk.</t>
  </si>
  <si>
    <t>ČOV a kanalizace -  školení v oblasti vodního hospodářství - ČOV.</t>
  </si>
  <si>
    <t>ČOV a kanalizace - KOCMAN envimonitoring s.r.o. - služby serveru - monitoring - ČOV, Ing. Jan Rýznar - připojení k internetu - ČOV.</t>
  </si>
  <si>
    <t>ČOV a kanalizace - služby - např. rozbory kaly, revize ČOV, servis.prohlídka dmychadel, čištění kanalizace, práce prov. fekálem, …</t>
  </si>
  <si>
    <t xml:space="preserve">ČOV a kanalizace - opravy a udržování ČOV a kanalizace.  </t>
  </si>
  <si>
    <t>ČOV a kanalizace - rezerva na obnovu majetku - kanalizace.</t>
  </si>
  <si>
    <t>Rok 2026 nerozpočtováno. Poznámka: v roce 2025 - INVESTICE - DHM - Kamerový systém vč. montáže - elektroinstalační práce - ČOV Štíty.</t>
  </si>
  <si>
    <t>Odvádění a čištění odpadn. vod a nakládání s kaly</t>
  </si>
  <si>
    <t>*= (ČOV, kanalizace, septiky)</t>
  </si>
  <si>
    <t>2569</t>
  </si>
  <si>
    <t>Všeobecná hospodářská správa j.n. - dočasně nezařazené neinvestiční výdaje - rezerva na neinvestiční výdaje § 2xxx.</t>
  </si>
  <si>
    <t>Všeobecná hospodářská správa j.n. - dočasně nezařazené INVESTIČNÍ výdaje - rezerva na INVESTIČNÍ výdaje § 2xxx.</t>
  </si>
  <si>
    <t>Všeobecná hospodářská správa jinde nezařazená</t>
  </si>
  <si>
    <t>*= (REZERVY na výdaje § 2xxx)</t>
  </si>
  <si>
    <t>MŠ Štíty - materiál na opravy v MŠ Štíty.</t>
  </si>
  <si>
    <t>MŠ Štíty - služby pro MŠ Štíty - např. práce pracovníků MH.</t>
  </si>
  <si>
    <t>MŠ Štíty - opravy a udržování MŠ Štíty.</t>
  </si>
  <si>
    <t>Mateřské školy</t>
  </si>
  <si>
    <t>*= (MŠ Štíty)</t>
  </si>
  <si>
    <t>3113</t>
  </si>
  <si>
    <t>ZŠ Štíty - materiál na opravy ZŠ Štíty.</t>
  </si>
  <si>
    <t xml:space="preserve">ZŠ Štíty - elektrická energie - ČEZ - Štíty, Školní 98 - ZŠ Štíty. </t>
  </si>
  <si>
    <t>ZŠ Štíty - PHM související s opravami ZŠ Štíty.</t>
  </si>
  <si>
    <t>Rok 2026 nerozpočtováno. Poznámka: v roce 2025 - Pronájem lešení a pronájem stolní pily v souvislosti s opravami ZŠ Štíty.</t>
  </si>
  <si>
    <t>ZŠ Štíty -  služby pro ZŠ Štíty - např. práce pracovníků MH.</t>
  </si>
  <si>
    <t>ZŠ Štíty - opravy a udržování ZŠ Štíty.</t>
  </si>
  <si>
    <t>3119</t>
  </si>
  <si>
    <t>5331</t>
  </si>
  <si>
    <t>Neinvestiční příspěvky zřízeným příspěvkovým organ</t>
  </si>
  <si>
    <t>ZŠ a MŠ Štíty - příspěvek na provoz ZŠ  a MŠ od zřizovatele.</t>
  </si>
  <si>
    <t>5336</t>
  </si>
  <si>
    <t>Neinvest.transfery zřízeným příspěvkovým organizac</t>
  </si>
  <si>
    <t>ZŠ a MŠ Štíty - neinvestiční dotace - průtokový transfer pro ZŠ a MŠ Štíty. Rozpočtováno až na základě rozpočtového opatření.</t>
  </si>
  <si>
    <t>Ostatní záležitosti základního vzdělání</t>
  </si>
  <si>
    <t>*= (ZŠ a MŠ Štíty)</t>
  </si>
  <si>
    <t>KNIHOVNA - mzdové výdaje - platy knihovnice - včetně odměn.</t>
  </si>
  <si>
    <t>KNIHOVNA - mzdové výdaje - dohody mimo pracovní poměr.</t>
  </si>
  <si>
    <t>KNIHOVNA - mzdové výdaje - sociální pojištění - za zaměstnance - knihovnice.</t>
  </si>
  <si>
    <t>KNIHOVNA - mzdové výdaje - zdravotní pojištění - za zaměstnance - knihovnice.</t>
  </si>
  <si>
    <t>5133</t>
  </si>
  <si>
    <t>Léky a zdravotnický materiál</t>
  </si>
  <si>
    <t>KNIHOVNA - vybavení lekárničky.</t>
  </si>
  <si>
    <t>5136</t>
  </si>
  <si>
    <t>Knihy a obdobné listinné informační prostředky</t>
  </si>
  <si>
    <t>KNIHOVNA - nákup knižních fondů - nákup knih a časopisů - celkem = 60.000,- Kč, z toho knihy pro knihovnu ve Štítech = 50.000,- Kč, časopisy pro knihovnu ve Štítech = 10.000,- Kč.</t>
  </si>
  <si>
    <t xml:space="preserve">KNIHOVNA - pořízení DDHM - drobný hmotný dlouhodobý majetek (3-40.tis.Kč). </t>
  </si>
  <si>
    <t>KNIHOVNA - nákup zejména spotřebního materiálu pro knihovnu.</t>
  </si>
  <si>
    <t>KNIHOVNA - aktivace - vyúčtování vodného a stočného za knihovnu.</t>
  </si>
  <si>
    <t>5153</t>
  </si>
  <si>
    <t>Plyn</t>
  </si>
  <si>
    <t>KNIHOVNA - plyn - ČEZ - Štíty, nám. Míru 12 - KNIHOVNA.</t>
  </si>
  <si>
    <t>KNIHOVNA - elektrická energie - ČEZ - Štíty, Míru 12 - KNIHOVNA.</t>
  </si>
  <si>
    <t>5161</t>
  </si>
  <si>
    <t>Poštovní služby</t>
  </si>
  <si>
    <t>KNIHOVNA - poštovné - činnost knihoven, např. odeslání odměn apod.</t>
  </si>
  <si>
    <t>KNIHOVNA - telefon - mobil.</t>
  </si>
  <si>
    <t>KNIHOVNA - školení.</t>
  </si>
  <si>
    <t>KNIHOVNA - např. podíl na financování provozu regionálního serveru pro knihovnický systém, roční poplatek - doména knihovnastity.cz.</t>
  </si>
  <si>
    <t>KNIHOVNA - služby související s činností kninovny.</t>
  </si>
  <si>
    <t>KNIHOVNA - opravy a údržba souvisíjící s knihovnou.</t>
  </si>
  <si>
    <t>5172</t>
  </si>
  <si>
    <t>Podlimitní programové vybavení</t>
  </si>
  <si>
    <t>Rok 2026 nerozpočtováno. Poznámka: v roce 2025 - POE - jiný DDNM - 2x SW - ESD Microsoft Office 2024 - MěK Štíty - knihovna.</t>
  </si>
  <si>
    <t>KNIHOVNA - cestovné knihovnice.</t>
  </si>
  <si>
    <t>KNIHOVNA - např. pohoštění při setkání knihovníků.</t>
  </si>
  <si>
    <t>KNIHOVNA - členský příspěvek na rok 2026 (SKIP - Svaz knihovníků a informačních pracovníků).</t>
  </si>
  <si>
    <t>5499</t>
  </si>
  <si>
    <t>Ostatní neinvestiční transfery fyzickým osobám</t>
  </si>
  <si>
    <t>KNIHOVNA - stravenkový paušál - knihovnice.</t>
  </si>
  <si>
    <t>*= (KNIHOVNA)</t>
  </si>
  <si>
    <t>KULTURA - mzdové výdaje - odměny - dohody mimo pracovní poměr - správci KD, úklid KD, kronika, zvukař na kulturní akce, moderátorka kulturních akcí.</t>
  </si>
  <si>
    <t>5041</t>
  </si>
  <si>
    <t>Odměny za užití duševního vlastnictví</t>
  </si>
  <si>
    <t xml:space="preserve">KULTURA - odměny za užití duševního vlastnictví - OSA (případně jiný správce práv) - autorská odměna; odměny umělcům a jejich zástupcům (uměleckým agenturám) za vystoupení. Poznámka: vstupenky na představení však patří na p. 5169. </t>
  </si>
  <si>
    <t>KULTURA - pořízení DDHM - drobný hmotný dlouhodobý majetek (3-40.tis.Kč).</t>
  </si>
  <si>
    <t>KULTURA - drobný materiál do kulturních domů, drobný materiál pro kronikáře, materiál na opravy a údržbu KD, materiál potřebný na zajištění kulturních akcí apod. vč. tisku letáků, plakátů, apod.</t>
  </si>
  <si>
    <t>KULTURA - aktivace - vyúčtování vodného a stočného KD.</t>
  </si>
  <si>
    <t>KULTURA - plyn - ČEZ - KD Heroltice.</t>
  </si>
  <si>
    <t>KULTURA - elektrická energie - ČEZ - KD Štíty, KD Heroltice, KD Březná.</t>
  </si>
  <si>
    <t>5155</t>
  </si>
  <si>
    <t>Pevná paliva</t>
  </si>
  <si>
    <t>KULTURA - uhlí do KD.</t>
  </si>
  <si>
    <t>KULTURA - PHM.</t>
  </si>
  <si>
    <t>KULTURA - pronájem pódia, laviček, chemického WC, atrakcí pro děti apod. na pořádané kulturní akce, apod.</t>
  </si>
  <si>
    <t>KULTURA - Ing. Jan Rýznar - připojení k internetu - KD Štíty, KD Heroltice.</t>
  </si>
  <si>
    <t>KULTURA - služby - např. revize komínů, hromosvodů v KD, praní ubrusů, vstupenky na kulturní vystoupení, ozvučení akcí, výlep plakátů, zdravotnícký dozor apod., ostatní služby související s KD a kulturními akcemi vč. služeb v souvislosti s opravami KD Štíty.</t>
  </si>
  <si>
    <t>KULTURA - opravy a udržování kulturních domů.</t>
  </si>
  <si>
    <t>KULTURA - pohoštění související s kulturními akcemi - náklady na reprezentaci.</t>
  </si>
  <si>
    <t>KULTURA - drobné dary účinkujícím na kulturních akcích apod.</t>
  </si>
  <si>
    <t xml:space="preserve">Rok 2026 nerozpočtováno. Poznámka: v roce 2025 - INVESTICE - "Plynoinstalace pro KD Heroltice" a ,,FVE na objektu KD Heroltice". </t>
  </si>
  <si>
    <t>6122</t>
  </si>
  <si>
    <t>Stroje, přístroje a zařízení</t>
  </si>
  <si>
    <t>Rok 2026 nerozpočtováno. Poznámka: v roce 2025 - INVESTICE - ,,FVE na objektu Kulturní dům Heroltice" - technologie.</t>
  </si>
  <si>
    <t>*= (KULTURA - KULTURNÍ DOMY A KULTURNÍ AKCE)</t>
  </si>
  <si>
    <t>3326</t>
  </si>
  <si>
    <t>PAMÁTKY MÍSTNÍHO VÝZNAMU - materiál na opravy památek.</t>
  </si>
  <si>
    <t>PAMÁTKY MÍSTNÍHO VÝZNAMU - služby související s opravami památek.</t>
  </si>
  <si>
    <t>PAMÁTKY MÍSTNÍHO VÝZNAMU - opravy a udržování památek.</t>
  </si>
  <si>
    <t>Poříz.,zach.a obnova hodnot MK, nár. a hist.pověd.</t>
  </si>
  <si>
    <t>PAMÁTKY MÍSTNÍHO VÝZNAMU)</t>
  </si>
  <si>
    <t>3329</t>
  </si>
  <si>
    <t>KOSTEL - služby.</t>
  </si>
  <si>
    <t>KOSTEL - opravy a udržování.</t>
  </si>
  <si>
    <t>5223</t>
  </si>
  <si>
    <t>Neinv.transfery církvím a naboženským společnostem</t>
  </si>
  <si>
    <r>
      <t xml:space="preserve">Rok 2026 nerozpočtováno. </t>
    </r>
    <r>
      <rPr>
        <i/>
        <sz val="8"/>
        <rFont val="Times New Roman"/>
        <family val="1"/>
        <charset val="238"/>
      </rPr>
      <t xml:space="preserve">Poznámka: v roce 2025 - Finanční dar pro </t>
    </r>
    <r>
      <rPr>
        <i/>
        <sz val="6"/>
        <rFont val="Times New Roman"/>
        <family val="1"/>
        <charset val="238"/>
      </rPr>
      <t>římskokatolickou</t>
    </r>
    <r>
      <rPr>
        <i/>
        <sz val="8"/>
        <rFont val="Times New Roman"/>
        <family val="1"/>
        <charset val="238"/>
      </rPr>
      <t xml:space="preserve"> farnost Štíty - výtěžek z dobr.vstupného z koncertů poř. městem Štíty v kostele ve Štítech.</t>
    </r>
  </si>
  <si>
    <t>Ostatní zál.ochrany památek a péče o kult.dědictví</t>
  </si>
  <si>
    <t>*= (KOSTEL)</t>
  </si>
  <si>
    <t>3341</t>
  </si>
  <si>
    <t>ROZHLAS a TELEVIZE - služby - poplatky za rozhlas a televizi.</t>
  </si>
  <si>
    <t>Rozhlas a televize</t>
  </si>
  <si>
    <t>*= (ROZHLAS a TELEVIZE)</t>
  </si>
  <si>
    <t>3399</t>
  </si>
  <si>
    <t>SPOZ - mzdové výdaje - odměny.</t>
  </si>
  <si>
    <t>SPOZ - nákup především spotřebního materiálu - např. pamětní knihy, fixy, pozvánky na vítání občánků + květiny.</t>
  </si>
  <si>
    <t>SPOZ - služby - např. video a fotoslužby - vítání občánků.</t>
  </si>
  <si>
    <t>SPOZ - Pohoštění</t>
  </si>
  <si>
    <t>SPOZ - věcné dary na vítání nových občánků, dárkové balíčky k životním výročím.</t>
  </si>
  <si>
    <t>Ostatní záležitosti kultury,církví a sděl.prostř.</t>
  </si>
  <si>
    <t xml:space="preserve">*= (SPOZ - sbor pro občanské záležitosti) </t>
  </si>
  <si>
    <t>3419</t>
  </si>
  <si>
    <t>TĚLOVÝCHOVA - mzdové výdaje - dohody mimo pracovní poměr - správa a údržba sportovního areálu + sokolovna.</t>
  </si>
  <si>
    <t>TĚLOVÝCHOVA -  nákup materiálu na zajištění sportovních akcí a závodů vč. tisku letáků a plakátů; materiál na péči o sportoviště apod.</t>
  </si>
  <si>
    <t>TĚLOVÝCHOVA - aktivace - vyúčtování vodného a stočného SOKOLOVNA.</t>
  </si>
  <si>
    <r>
      <t xml:space="preserve">TĚLOVÝCHOVA - plyn - ČEZ - </t>
    </r>
    <r>
      <rPr>
        <sz val="10"/>
        <color theme="1"/>
        <rFont val="Times New Roman"/>
        <family val="1"/>
        <charset val="238"/>
      </rPr>
      <t>Sportovní 2222/1 - hřiště.</t>
    </r>
  </si>
  <si>
    <t>TĚLOVÝCHOVA - elektrická energie - ČEZ - Sportovní 2222/1 - hřiště, sokolovna.</t>
  </si>
  <si>
    <t>TĚLOVÝCHOVA - uhlí - SOKOLOVNA.</t>
  </si>
  <si>
    <t>TĚLOVÝCHOVA - telefonní linka 724 370 868 výtah ve sportovní hale.</t>
  </si>
  <si>
    <t>TĚLOVÝCHOVA -  zajištění konání sportovních akcí a závodů; služby - péče o sportoviště - např. - regenerace travní plochy, pískování apod. a služby související s opravami.</t>
  </si>
  <si>
    <t>TĚLOVÝCHOVA - oprava a údržba sporotvišt.</t>
  </si>
  <si>
    <t>TĚLOVÝCHOVA - např. ceny do turnajů.</t>
  </si>
  <si>
    <t>TĚLOVÝCHOVA - TJ SOKOL Štíty, spolek - neinvestiční dotace na činnost TJ Sokol Štíty v roce 2026.</t>
  </si>
  <si>
    <r>
      <t>INVESTICE - "Plynofikace Sokolovny č.p. 5"</t>
    </r>
    <r>
      <rPr>
        <sz val="9"/>
        <color theme="1"/>
        <rFont val="Symbol"/>
        <family val="1"/>
        <charset val="2"/>
      </rPr>
      <t>;</t>
    </r>
    <r>
      <rPr>
        <sz val="9"/>
        <color theme="1"/>
        <rFont val="Times New Roman"/>
        <family val="1"/>
        <charset val="238"/>
      </rPr>
      <t xml:space="preserve"> INVESTICE - "Novostavba tenisových kurtů vč.zázemí ve Štítech".</t>
    </r>
  </si>
  <si>
    <t>Ostatní sportovní činnost</t>
  </si>
  <si>
    <t>*= (TĚLOVÝCHOVA - TJ SOKOL ŠTÍTY, spolek; sportoviště)</t>
  </si>
  <si>
    <t>3421</t>
  </si>
  <si>
    <t>VOLNÝ ČAS DĚTÍ A MLÁDEŽE - nákup materiálu na opravu a údržbu dětských hřišť.</t>
  </si>
  <si>
    <t>VOLNÝ ČAS DĚTÍ A MLÁDEŽE - telefonní linka 724 245 531 kamera hřiště ul. Okružní.</t>
  </si>
  <si>
    <t>VOLNÝ ČAS DĚTÍ A MLÁDEŽE - např. revize dětských hřišť.</t>
  </si>
  <si>
    <t>VOLNÝ ČAS DĚTÍ A MLÁDEŽE - oprava a údržba dětských hřišť.</t>
  </si>
  <si>
    <t>Rok 2026 nerozpočtováno. Poznámka: v roce 2025 - Odměny do výtvarné soutěže.</t>
  </si>
  <si>
    <t>VOLNÝ ČAS DĚTÍ A MLÁDEŽE - Junák - český skaut, spolek - finanční dar na činnost skautského oddílu Hledači Štíty v roce 2026.</t>
  </si>
  <si>
    <t>INVESTICE - "Sportovní hřiště s přístupovým chodníkem v areálu ZŠ a MŠ Štíty, Školní 98".</t>
  </si>
  <si>
    <t>Využití volného času dětí a mládeže</t>
  </si>
  <si>
    <t>*= (VOLNÝ ČAS DĚTÍ A MLÁDEŽE - dětská hřiště, volnočasovky)</t>
  </si>
  <si>
    <t>ZDRAVOTNÍ STŘEDISKO - mzdové výdaje - plat zaměstnance za úklid - včetně odměn.</t>
  </si>
  <si>
    <t>ZDRAVOTNÍ STŘEDISKO - mzdové výdaje - sociální pojištění - za zaměstnance na zdravotním středisku.</t>
  </si>
  <si>
    <t>ZDRAVOTNÍ STŘEDISKO - mzdové výdaje - zdravotní pojištění - za zaměstnance na zdravotním středisku.</t>
  </si>
  <si>
    <t xml:space="preserve">ZDRAVOTNÍ STŘEDISKO - materiál - např. dezinfekční prostředky, čistící prostředky, materiál na opravy a údržbu zdrav.střediska atd. </t>
  </si>
  <si>
    <t>ZDRAVOTNÍ STŘEDISKO - aktivace - vyúčtování vodného a stočného.</t>
  </si>
  <si>
    <t>5152</t>
  </si>
  <si>
    <t>Teplo</t>
  </si>
  <si>
    <t>ZDRAVOTNÍ STŘEDISKO - ZS nám. Míru 57 - dodávka tepla.</t>
  </si>
  <si>
    <r>
      <t xml:space="preserve">ZDRAVOTNÍ STŘEDISKO - elektrická energie - ČEZ - </t>
    </r>
    <r>
      <rPr>
        <sz val="10"/>
        <color theme="1"/>
        <rFont val="Times New Roman"/>
        <family val="1"/>
        <charset val="238"/>
      </rPr>
      <t>doktoři na zdravotním středisku.</t>
    </r>
  </si>
  <si>
    <t>ZDRAVOTNÍ STŘEDISKO - služby - revize - komínů, výtahů, hromosvodů, apod.</t>
  </si>
  <si>
    <t>ZDRAVOTNÍ STŘEDISKO - opravy a udržování na zdravotním středisku.</t>
  </si>
  <si>
    <t>ZDRAVOTNÍ STŘEDISKO - stravenkový paušál - uklizečka.</t>
  </si>
  <si>
    <t>ZDRAVOTNÍ STŘEDISKO - vratky přeplatků z vyúčtování služeb (odhad).</t>
  </si>
  <si>
    <t>Rok 2026 nerozpočtováno. Poznámka: v roce 2025 - INVESTICE - DHM - Zubní souprava Stern Weber vč. příslušenství - zdravotní středisko.</t>
  </si>
  <si>
    <t>BYTOVÉ HOSPODÁŘSTVÍ - mzdové výdaje - plat zaměstnance BH - včetně odměn.</t>
  </si>
  <si>
    <t>BYTOVÉ HOSPODÁŘSTVÍ - mzdové výdaje - sociální pojištění - za zaměstnance BH.</t>
  </si>
  <si>
    <t>BYTOVÉ HOSPODÁŘSTVÍ - mzdové výdaje - zdravotní pojištění - za zaměstnance BH.</t>
  </si>
  <si>
    <t>BYTOVÉ HOSPODÁŘSTVÍ - nákup materiálu - zejména stavební materiál na opravy a údržbu bytů.</t>
  </si>
  <si>
    <t>BYTOVÉ HOSPODÁŘSTVÍ - aktivace - vyúčtování vodného a stočného BH.</t>
  </si>
  <si>
    <t>BYTOVÉ HOSPODÁŘSTVÍ - BH č.p. 41, č.p. 42, č.p. 231., č.p. 232 - dodávka tepla.</t>
  </si>
  <si>
    <t>BYTOVÉ HOSPODÁŘSTVÍ - plyn - ČEZ - byty Města Štíty.</t>
  </si>
  <si>
    <t>BYTOVÉ HOSPODÁŘSTVÍ - elektrická energie - ČEZ - byty Města Štíty.</t>
  </si>
  <si>
    <t>BYTOVÉ HOSPODÁŘSTVÍ - uhlí na č.p. 5.</t>
  </si>
  <si>
    <t>BYTOVÉ HOSPODÁŘSTVÍ - PHM.</t>
  </si>
  <si>
    <t>BYTOVÉ HOSPODÁŘSTVÍ - odměna SIPO.</t>
  </si>
  <si>
    <t>BYTOVÉ HOSPODÁŘSTVÍ - Bytové družstvo - úhrady dle nájemních smluv - nájemné (28.577,- Kč x 12 měsíců = 342.924,- Kč).</t>
  </si>
  <si>
    <t>BYTOVÉ HOSPODÁŘSTVÍ - služby - např. revize - komínů, hromosvodů; úhrady za služby provedené v bytech - zejména práce provedené pracovníky MH.</t>
  </si>
  <si>
    <t xml:space="preserve">BYTOVÉ HOSPODÁŘSTVÍ - opravy a údržba bytů. </t>
  </si>
  <si>
    <t>5192</t>
  </si>
  <si>
    <t>Poskytnuté náhrady</t>
  </si>
  <si>
    <t>BYTOVÉ HOSPODÁŘSVTÍ - Bytové družstvo - úhrady dle nájemních smluv - služby (12.178,- Kč x 12 měsíců = 146.136,- Kč).</t>
  </si>
  <si>
    <t>5199</t>
  </si>
  <si>
    <t>Ostatní výdaje související s neinvestičními nákupy</t>
  </si>
  <si>
    <r>
      <t xml:space="preserve">BYTOVÉ HOSPODÁŘSTVÍ - Spol.vlastníků domu 235 - fond oprav </t>
    </r>
    <r>
      <rPr>
        <sz val="9"/>
        <rFont val="Times New Roman"/>
        <family val="1"/>
        <charset val="238"/>
      </rPr>
      <t>(12 x 3.012,- Kč)</t>
    </r>
    <r>
      <rPr>
        <sz val="10"/>
        <rFont val="Times New Roman"/>
        <family val="1"/>
        <charset val="238"/>
      </rPr>
      <t xml:space="preserve"> a záloha na služby </t>
    </r>
    <r>
      <rPr>
        <sz val="9"/>
        <rFont val="Times New Roman"/>
        <family val="1"/>
        <charset val="238"/>
      </rPr>
      <t xml:space="preserve">(12 x 870,- Kč), </t>
    </r>
    <r>
      <rPr>
        <sz val="10"/>
        <rFont val="Times New Roman"/>
        <family val="1"/>
        <charset val="238"/>
      </rPr>
      <t>celkem 46.584,- Kč.</t>
    </r>
  </si>
  <si>
    <t>BYTOVÉ HOSPODÁŘSVTÍ - vyúčtování služeb BH - vratky přeplatků  BH (předpoklad).</t>
  </si>
  <si>
    <t>INVESTICE - "Byty č.p. 6 a č.p. 7".</t>
  </si>
  <si>
    <t>*= (BYTY Města Štíty)</t>
  </si>
  <si>
    <t>NEBYTOVÉ HOSPODÁŘSTVÍ - mzdové výdaje - dohody mimo pracovní poměr.</t>
  </si>
  <si>
    <t>NEBYTOVÉ HOSPODÁŘSTVÍ - pořízení DDHM - drobný hmotný dlouhodobý majetek (3-40.tis.Kč).</t>
  </si>
  <si>
    <t>NEBYTOVÉ HOSPODÁŘSTVÍ - nákup materiálu na opravy nebytových prostor Města Štíty.</t>
  </si>
  <si>
    <t>NEBYTOVÉ HOSPODÁŘSTVÍ - aktivace - vyúčtování vodného a stočného NBH.</t>
  </si>
  <si>
    <t>NEBYTOVÉ HOSPODÁŘSTVÍ - teplo - č.p. 41,42 - COOP KONZUM, družstvo.</t>
  </si>
  <si>
    <t>NEBYTOVÉ HOSPODÁŘSTVÍ - plyn - ČEZ - nebytové prostory Města Štíty.</t>
  </si>
  <si>
    <t>NEBYTOVÉ HOSPODÁŘSTVÍ - el.energie - ČEZ - nebytové prostory Města Štíty.</t>
  </si>
  <si>
    <t>NEBYTOVÉ HOSPODÁŘSTVÍ - PHM.</t>
  </si>
  <si>
    <t>NEBYTOVÉ HOSPODÁŘSTVÍ - nájemné - např. pronájem techniky na opravy nebytových prostor Města Štíty.</t>
  </si>
  <si>
    <t>NEBYTOVÉ HOSPODÁŘSTVÍ - služby - např. revize - komínů, hromosvodů;  úhrady za služby provedené v nebytových prostorech - zejména práce provedené pracovníky MH.</t>
  </si>
  <si>
    <t>NEBYTOVÉ HOSPODÁŘSTVÍ - opravy a udržování nebytových prostor Města Štíty.</t>
  </si>
  <si>
    <t>NEBYTOVÉ HOSPODÁŘSVTÍ - vyúčtování služeb NBH - vratky přeplatků  NBH (předpoklad).</t>
  </si>
  <si>
    <t>INVESTICE - "FVE na objektu bývalé školy Crhov č.p. 100".</t>
  </si>
  <si>
    <t>Rok 2026 nerozpočtováno. Poznámka: v roce 2025 - MAJETEK - DHM - Vybavení interiéru sálu Crhov 100 - NBH.</t>
  </si>
  <si>
    <t>*= (NEBYTOVÉ PROSTORY Města Štíty)</t>
  </si>
  <si>
    <t>3631</t>
  </si>
  <si>
    <t>VEŘEJNÉ OSVĚTLENÍ - nákup materiálu na opravu veřejného osvětlení.</t>
  </si>
  <si>
    <t>VEŘEJNÉ OSVĚTLENÍ - elektrická energie - ČEZ - odběrná místa veřejného osvětlení Města Štíty.</t>
  </si>
  <si>
    <t>VEŘEJNÉ OSVĚTLENÍ - nájemné - např. pronájem vysokozdvižné plošiny v souvislosti s opravami veřejného osvětlení.</t>
  </si>
  <si>
    <t>VEŘEJNÉ OSVĚTLENÍ - služby - např. služby pracovníků MH, manipulace s plošinou v souvislosti s opravami veřejného osvětlení.</t>
  </si>
  <si>
    <t>VEŘEJNÉ OSVĚTLENÍ - opravy a údržba veřejného osvětlení.</t>
  </si>
  <si>
    <t>5178</t>
  </si>
  <si>
    <t>Nájemné za nájem s právem koupě</t>
  </si>
  <si>
    <t>VEŘEJNÉ OSVĚTLENÍ - pronájem svítidel veřejného osvětlení.</t>
  </si>
  <si>
    <t>Veřejné osvětlení</t>
  </si>
  <si>
    <t>*= (VEŘEJNÉ OSVĚTLENÍ)</t>
  </si>
  <si>
    <t>POHŘEBNICTVÍ - materiál na opravu a údržbu hřbitovů. vč. materiálu na opravu hřbitovní zdi ve Štítech.</t>
  </si>
  <si>
    <t>POHŘEBNICTVÍ - aktivace - vyúčtování vodného a stočného hřbitovy.</t>
  </si>
  <si>
    <t>Rok 2026 nerozpočtováno. Poznámka: v roce 2025 - PHM (hřbitov).</t>
  </si>
  <si>
    <t>POHŘEBNICTVÍ - zapůjčení strojů v souvislosti s opravami hřbitova.</t>
  </si>
  <si>
    <t>POHŘEBNICTVÍ - služby - zejména práce pracovíku MH - např. sečení trávy, vývoz hřbitovního vleku vč. služeb souvisejících s opravou hřbitovní zdi ve Štítech.</t>
  </si>
  <si>
    <t>POHŘEBNICTVÍ - zejména opravy hřbitovní zdi ve Štítech.</t>
  </si>
  <si>
    <t>5811</t>
  </si>
  <si>
    <t>Výdaje na náhrady za nezpůsobenou újmu</t>
  </si>
  <si>
    <t xml:space="preserve">POHŘEBNICTVÍ - výdaje na pohřby zesnulých, o které se nemá kdo postarat. </t>
  </si>
  <si>
    <t>INŽENÝRSKÉ SÍTĚ - poplatek (DTMka.cz), užívání systému AGIS (zobrazení digitálně technické mapy obce).</t>
  </si>
  <si>
    <t>INVESTICE - "Zasíťování pozemků pro výstavbu 8 rodinných domů Štíty - Pod Petrovem".</t>
  </si>
  <si>
    <t>*= (INŽENÝRSKÉ SÍTĚ)</t>
  </si>
  <si>
    <t>MÍSTNÍ HOSPODÁŘSTVÍ - mzdové výdaje - platy zaměstnanců MH - včetně odměn.</t>
  </si>
  <si>
    <t>MÍSTNÍ HOSPODÁŘSTVÍ - mzdové výdaje - dohody mimo pracovní poměr.</t>
  </si>
  <si>
    <t>MÍSTNÍ HOSPODÁŘSTVÍ - mzdové výdaje - sociální pojištění - za zaměstnance MH.</t>
  </si>
  <si>
    <t>MÍSTNÍ HOSPODÁŘSTVÍ - mzdové výdaje - zdravotní pojištění - za zaměstnance MH.</t>
  </si>
  <si>
    <t>MÍSTNÍ HOSPODÁŘSTVÍ - OPP pro pracovníky MH -  např. pracovní rukavice, pracovní oděv a obuv.</t>
  </si>
  <si>
    <t>MÍSTNÍ HOSPODÁŘSTVÍ - vybavení lekárničky - MH.</t>
  </si>
  <si>
    <t>MÍSTNÍ HOSPODÁŘSTVÍ - pořízení DDHM - drobný hmotný dlouhodobý majetek (3-40.tis.Kč) - např. různé nářadí.</t>
  </si>
  <si>
    <t>MÍSTNÍ HOSPODÁŘSTVÍ - nákup materiálu potřebného pro výkon pracovníků MH -  např. různé nařadí, materiál na opravy MH, apod..</t>
  </si>
  <si>
    <t>MÍSTNÍ HOSPODÁŘSTVÍ - aktivace - vyúčtování vodného a stočného - např. dílny, chata Pastviny.</t>
  </si>
  <si>
    <r>
      <t xml:space="preserve">MÍSTNÍ HOSPODÁŘSTVÍ - plyn - ČEZ - </t>
    </r>
    <r>
      <rPr>
        <sz val="10"/>
        <color theme="1"/>
        <rFont val="Times New Roman"/>
        <family val="1"/>
        <charset val="238"/>
      </rPr>
      <t>dílny č.p. 239 Štíty.</t>
    </r>
  </si>
  <si>
    <t>MÍSTNÍ HOSPODÁŘSTVÍ - el.energie - ČEZ -  odběrná místa - dílny č.p. 239 Štíty, dílny č.p. 6 Štíty, chata Pastviny, Heroltice,  Řáholec Březná, klubovna Březná.</t>
  </si>
  <si>
    <t>MÍSTNÍ HOSPODÁŘSTVÍ - PHM - stroje MH, auto MH.</t>
  </si>
  <si>
    <t>MÍSTNÍ HOSPODÁŘSTVÍ - poštovné MH.</t>
  </si>
  <si>
    <t>MÍSTNÍ HOSPODÁŘSTVÍ - služební mobil pracovníka MH a GPS auta MH.</t>
  </si>
  <si>
    <t>MÍSTNÍ HOSPODÁŘSTVÍ - nájemné - např. Státní pozemkový fond, LINDE GAS, Würth, spol. s r.o. - ORSY systém (MH dílna).</t>
  </si>
  <si>
    <t>MÍSTNÍ HOSPODÁŘSTVÍ - školení  pracovníků MH.</t>
  </si>
  <si>
    <t xml:space="preserve">MÍSTNÍ HOSPODÁŘSTVÍ - služby - technické služby obce - MH - revize, lékařké prohlídky MH; vyhotovení geometrických plánů. </t>
  </si>
  <si>
    <t xml:space="preserve">MÍSTNÍ HOSPODÁŘSTVÍ - opravy a udržování - zejména strojů MH, MH dílny. </t>
  </si>
  <si>
    <t>MÍSTNÍ HOSPODÁŘSTVÍ - cestovné pracovníků MH.</t>
  </si>
  <si>
    <t>5362</t>
  </si>
  <si>
    <t>Platby daní státnímu rozpočtu</t>
  </si>
  <si>
    <r>
      <t>MÍSTNÍ HOSPODÁŘSTVÍ - nákup tuzemské elektronické dálniční známky - Ford Tranzit (CZ - 1ABP619) - MH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+ správní poplatky za návrh na vklad Vlastnictví do katastru nemovitostí.  </t>
    </r>
  </si>
  <si>
    <t>MÍSTNÍ HOSPODÁŘSTVÍ - správně poplatky (MěÚ Zábřeh).</t>
  </si>
  <si>
    <t>MÍSTNÍ HOSPODÁŘSTVÍ - stravenkový paušál - zaměstnanci MH.</t>
  </si>
  <si>
    <t>Rok 2026 nerozpočtováno. Poznámka: v roce 2025 - vratka kauce.</t>
  </si>
  <si>
    <t>Rok 2026 nerozpočtováno. Poznámka: v roce 2025 - INVESTICE - "Realizace společných zařízení v k.ú. Štíty Hamerské - I.etapa".</t>
  </si>
  <si>
    <t>6130</t>
  </si>
  <si>
    <t>Pozemky</t>
  </si>
  <si>
    <t>INVESTICE - "Nákup pozemků".</t>
  </si>
  <si>
    <t>*= (MÍSTNÍ HOSPODÁŘSTVÍ - technické služby a majetek Města Štíty)</t>
  </si>
  <si>
    <t>3719</t>
  </si>
  <si>
    <t>OCHRANA OVZDUŠÍ - školení.</t>
  </si>
  <si>
    <t>Ostatní činnosti k ochraně ovzduší</t>
  </si>
  <si>
    <t>*= (OCHRANA OVZDUŠÍ)</t>
  </si>
  <si>
    <t>NEBEZPEČNÝ ODPAD - zejména EKOLA České Libchavy - návoz.</t>
  </si>
  <si>
    <t>*= (NEBEZPEČNÝ ODPAD - sběr a svoz)</t>
  </si>
  <si>
    <r>
      <t xml:space="preserve">KOMUNÁLNÍ ODPAD - nákup zboží (za účelem dalšího prodeje) </t>
    </r>
    <r>
      <rPr>
        <sz val="10"/>
        <color theme="1"/>
        <rFont val="Symbol"/>
        <family val="1"/>
        <charset val="2"/>
      </rPr>
      <t>®</t>
    </r>
    <r>
      <rPr>
        <sz val="10"/>
        <color theme="1"/>
        <rFont val="Times New Roman"/>
        <family val="1"/>
        <charset val="238"/>
      </rPr>
      <t xml:space="preserve"> např. popelnice - odpadové hospodářství.</t>
    </r>
  </si>
  <si>
    <t>KOMUNÁLNÍ ODPAD - materiál související s odpady - např. materiál na opravy, pytle na odpady apod.</t>
  </si>
  <si>
    <t>KOMUNÁLNÍ ODPAD - telefonní linka 724 375 340 kamera Na Pilníku u kontejnerů - odpady.</t>
  </si>
  <si>
    <t>KOMUNÁLNÍ ODPAD - nájemné - např. kontejnery na odpady, pronájem plochy např. v souvislosti s vážením odpadů apod.</t>
  </si>
  <si>
    <t>KOMUNÁLNÍ ODPAD - poradenská činnost v oblasti životního prostředí - ODPADY - Ing. Jaroslav Benk.</t>
  </si>
  <si>
    <t>KOMUNÁLNÍ ODPAD - školení - seminář v oblasti odpadového hospodářství.</t>
  </si>
  <si>
    <t>KOMUNÁLNÍ ODPAD - služby - sběr a svoz komunálních odpadů, tj. veškerý odpad vznikající na území obce z domácností - zejména dodavat.služby EKOLA České Libchavy, ZEAS Březná, práce pracovníků MH.</t>
  </si>
  <si>
    <t>KOMUNÁLNÍ ODPAD - např. opravy kontejnerů apod.</t>
  </si>
  <si>
    <t>INVESTICE - "Překladiště - Kemp Štíty ".</t>
  </si>
  <si>
    <t>3724</t>
  </si>
  <si>
    <t>NEBEZPEČNÝ ODPAD - služby - např. ekologické využití pneu, likvidace pneu (nebezpečný odpad) - TASY s.r.o.</t>
  </si>
  <si>
    <t>Využívání a zneškodňování nebezpečných odpadů</t>
  </si>
  <si>
    <t>*= (NEBEZPEČNÝ ODPAD - využívání a zneškodňování)</t>
  </si>
  <si>
    <t>TŘÍDĚNÝ ODPAD - nákup materiálu j.n. - např. pytle na tříděný odpad.</t>
  </si>
  <si>
    <t>TŘÍDĚNÝ ODPAD - služby - především práce pracovníků MH v souvislosti s tříděným odpadem.</t>
  </si>
  <si>
    <t>TŘÍDĚNÝ ODPAD - např. opravy kontejnerů na tříděný odpad apod.</t>
  </si>
  <si>
    <t>SKLÁDKA - nájem pozemku - zřízení sjezdu, nájezdu - skládka.</t>
  </si>
  <si>
    <t>*= (SKLÁDKA)</t>
  </si>
  <si>
    <t>3744</t>
  </si>
  <si>
    <t>Rok 2026 nerozpočtováno. Poznámka: v roce 2025 - protipovodňové pytle 700 ks (sklad mimořádné události).</t>
  </si>
  <si>
    <t>Protierozní, protilavinová a protipožární ochrana</t>
  </si>
  <si>
    <t>*= (POVODNĚ - prevence proti povodni)</t>
  </si>
  <si>
    <t>VPP - mzdové výdaje - platy zaměstnanců VPP - prostředky MĚSTA Štíty.</t>
  </si>
  <si>
    <t>VPP - mzdové výdaje - sociální pojištění - za zaměstnance VPP - prostředky MĚSTA Štíty.</t>
  </si>
  <si>
    <t>VPP - mzdové výdaje - zdravotní pojištění - za zaměstnance VPP - prostředky MĚSTA Štíty.</t>
  </si>
  <si>
    <t>VPP - OPP pro pracovníky VPP -  např. pracovní rukavice.</t>
  </si>
  <si>
    <t>VEŘEJNÁ ZELEŇ - pořízení DDHM - drobný hmotný dlouhodobý majetek (3-40.tis.Kč) - např. různé nářadí na údržbu veřejné zeleně.</t>
  </si>
  <si>
    <t xml:space="preserve">VEŘEJNÁ ZELEŇ a VPP - nákup materiálu j.n. - zejména na údržbu veřejné zeleně, městských ploch a materiál pro pracovníky VPP. </t>
  </si>
  <si>
    <t>VEŘEJNÁ ZELEŇ - aktivace - vyúčtování vodného a stočného veřejná zeleň a fontána.</t>
  </si>
  <si>
    <t>VEŘEJNÁ ZELEŇ - PHM.</t>
  </si>
  <si>
    <t>VEŘEJNÁ ZELEŇ a VPP - služby v souvislosti s veřejnou zelení - sadovnické práce, kácení rizikových stromů,  práce pracovníků MH - např. sečení, úklid trávy, kácení stromů, prořezávky keřů, úklid veř.prostranství apod. + lékařské prohlídky pracovníků VPP.</t>
  </si>
  <si>
    <t xml:space="preserve">VEŘEJNÁ ZELEŇ - opravy a udržování např. sekaček apod., údržba veřejného prostranství, parku apod. </t>
  </si>
  <si>
    <t>VPP - stravenkový paušál - zaměstnanci VPP.</t>
  </si>
  <si>
    <t>*= (VZHLED OBCE, VEŘEJNÁ ZELEŇ, VPP)</t>
  </si>
  <si>
    <t>3900</t>
  </si>
  <si>
    <t>Rok 2026 nerozpočtováno. Poznámka: v roce 2025 - materiál na opravu přístřešku na hřišti v Crhově.</t>
  </si>
  <si>
    <t>Rok 2026 nerozpočtováno. Poznámka: v roce 2025 - služby v souvislosti s opravou přístřešku na hřišti v Crhově.</t>
  </si>
  <si>
    <t xml:space="preserve">Rok 2026 nerozpočtováno. Poznámka: v roce 2025 - občerstvení na akce: Letecký den modelářů v Herolticích a Setkání s RC modely v Herolticích. </t>
  </si>
  <si>
    <t xml:space="preserve">Rok 2026 nerozpočtováno. Poznámka: v roce 2025 - dary na akce: Masopust v Crhově, Výstava něm.ovčáků, Březenská výstava hist.traktorů. </t>
  </si>
  <si>
    <t>SLUŽBY PRO OBYVATELSTVO - Crhovská chasa - finanční dar na pořádání spol., kultur. a sport. akcí v roce 2026 (20.000,- Kč) + Klub seniorů Štíty, z.s. - finanční dar na pořádání poznávacích zájezdů, ... v roce 2026 (30.000,- Kč).</t>
  </si>
  <si>
    <r>
      <t xml:space="preserve">Rok 2026 nerozpočtováno. </t>
    </r>
    <r>
      <rPr>
        <i/>
        <sz val="8"/>
        <color theme="1"/>
        <rFont val="Times New Roman"/>
        <family val="1"/>
        <charset val="238"/>
      </rPr>
      <t xml:space="preserve">Poznámka: v roce 2025 - Finanční dar na zajištění dopomoci - kofinancování zdravotních a sociálních služeb pro občany obce v roce 2025. </t>
    </r>
  </si>
  <si>
    <t>SLUŽBY PRO OBYVATELSTVO - dočasně nezařazené neinvestiční výdaje - rezerva na neinvestiční výdaje § 3xxx.</t>
  </si>
  <si>
    <t xml:space="preserve">Rok 2026 nerozpočtováno. Poznámka: v roce 2025 - INVESTICE - "Crhov - Přístřešek 2". </t>
  </si>
  <si>
    <t>SLUŽBY PRO OBYVATELSTVO - dočasně nezařazené INVESTIČNÍ výdaje - rezerva na INVESTIČNÍ výdaje § 3xxx.</t>
  </si>
  <si>
    <t>Ost.činnosti souvis. se službami pro fyzické osoby</t>
  </si>
  <si>
    <t>*= (SLUŽBY PRO OBYVATELSTVO + REZERVY na výdaje § 3xxx)</t>
  </si>
  <si>
    <t>5219</t>
  </si>
  <si>
    <t>BOZP - nákup materiálu - např. bezpečnostní značení apod.</t>
  </si>
  <si>
    <t>BOZP - školení.</t>
  </si>
  <si>
    <t>BOZP - různé služby - např. aktualizace osnov školení nebo Knihy úrazů apod.</t>
  </si>
  <si>
    <t>Ostatní záležitosti ochrany fyzických osob</t>
  </si>
  <si>
    <t>*= (BOZP)</t>
  </si>
  <si>
    <t>5019</t>
  </si>
  <si>
    <t>Ostatní platy</t>
  </si>
  <si>
    <t>HASIČI - mzdové výdaje - refundace mezd - JSDH Štíty - za výjezd hasičů, odborná příprava.</t>
  </si>
  <si>
    <t>HASIČI - mzdové výdaje - dohody - JSDH Štíty - odměny pro hasiče.</t>
  </si>
  <si>
    <t>Ostatní platby za provedenou práci j.n.</t>
  </si>
  <si>
    <t>5039</t>
  </si>
  <si>
    <t>Ostatní povinné pojistné placené zaměstnavatelem</t>
  </si>
  <si>
    <t>HASIČI - mzdové výdaje - refundace SP a ZP - JSDH Štíty - za výjezd hasičů, odborná příprava.</t>
  </si>
  <si>
    <t>HASIČI - ochranné pomůcky - pro JSDH Štíty.</t>
  </si>
  <si>
    <t>HASIČI - předplatné časopisu 112 - odborný časopis požární ochrany.</t>
  </si>
  <si>
    <t>HASIČI - pořízení DDHM - drobný hmotný dlouhodobý majetek (3-40.tis.Kč) - věcné vybavení pro JSDH Štíty.</t>
  </si>
  <si>
    <t>HASIČI - nákup materiálu na opravu a údržbu hasičské techniky, požárních zbrojnic. Další materiál nutný na činnost hasičů.</t>
  </si>
  <si>
    <t>HASIČI - aktivace - vyúčtování vodného a stočného JSDH Štíty, požární zbrojnice.</t>
  </si>
  <si>
    <t>HASIČI - el.energie - ČEZ -  odběrná místa - požární zbrojnice.</t>
  </si>
  <si>
    <t>HASIČI - PHM - požární auta, technika.</t>
  </si>
  <si>
    <r>
      <t xml:space="preserve">Rok 2026 nerozpočtováno. Poznámka: v roce 2025 - Zásahový SW pro výjezdová vozidla - služby mobilního operátora </t>
    </r>
    <r>
      <rPr>
        <i/>
        <sz val="7"/>
        <color theme="1"/>
        <rFont val="Times New Roman"/>
        <family val="1"/>
        <charset val="238"/>
      </rPr>
      <t>(tel. 734690677)</t>
    </r>
    <r>
      <rPr>
        <i/>
        <sz val="9"/>
        <color theme="1"/>
        <rFont val="Times New Roman"/>
        <family val="1"/>
        <charset val="238"/>
      </rPr>
      <t xml:space="preserve"> - JSDH Štíty.</t>
    </r>
  </si>
  <si>
    <t>5163</t>
  </si>
  <si>
    <t>Služby peněžních ústavů</t>
  </si>
  <si>
    <t>HASIČI - pojištění hasičů JSDH pro případ úrazu - roční pojistné pro všechny členy.</t>
  </si>
  <si>
    <t>HASIČI - školení členů JSDH Štíty.</t>
  </si>
  <si>
    <t>HASIČI - FIREPORT Komplet - provoz (12 x 1.452,- Kč = 17.424,- Kč).</t>
  </si>
  <si>
    <t xml:space="preserve">HASIČI - služby - různé revize hasičské techniky - např. technická prohlídka, emise apod.; další služby - např. přezutí pneu, zdravotní prohlídka hasičů atd. </t>
  </si>
  <si>
    <t>HASIČI - opravy a udržování hasičské techniky, požárních zbrojnic.</t>
  </si>
  <si>
    <t>HASIČI - věcné dary - např. balíčky na hasičské soutěže, apod.</t>
  </si>
  <si>
    <t xml:space="preserve">HASIČI - finanční dary: SH ČMS - Sbor dobrovolných hasičů Crhov - finanční dar na opravy střechy hasičcké zbrojnice Crhov v roce 2026 (30.000,- Kč) + SH ČMS - Okresní sdružení hasičů Šumperk - finanční dar na I. Mistrovství světa v disciplínách CTIF mladých hasičů v roce 2026 (20.000,- Kč). </t>
  </si>
  <si>
    <t>Rok 2026 nerozpočtováno. Poznámka: v roce 2025 - správní poplatek za změnu v TP - SCANIA - JSDH Štíty.</t>
  </si>
  <si>
    <t xml:space="preserve">Rok 2026 nerozpočtováno. Poznámka: v roce 2025 - HASIČI - náhrady ušlého výdělku za výjezd člena JSDH Štíty. </t>
  </si>
  <si>
    <t>INVESTICE - "Novostavba hasičské zbrojnice ve Štítech".</t>
  </si>
  <si>
    <t>*= (HASIČI - JSDH Štíty, SDH, požární zbrojnice)</t>
  </si>
  <si>
    <t>5519</t>
  </si>
  <si>
    <t>PO - nákup materiálu na opravu a údržbu hydrantů, výstražné tabulky apod.</t>
  </si>
  <si>
    <t>PO - školení PO - odborná příprava a proškolení zaměstnanců.</t>
  </si>
  <si>
    <t>PO - opravy a udržování HP apod.</t>
  </si>
  <si>
    <t>Ostatní záležitosti požární ochrany</t>
  </si>
  <si>
    <t>*= (PO nemající souvislost s HASIČI)</t>
  </si>
  <si>
    <t>5599</t>
  </si>
  <si>
    <t>Ostatní záležitosti pož. ochrany a int.zách.syst. - dočasně nezařazené neinvestiční výdaje - rezerva na neinvestiční výdaje § 5xxx.</t>
  </si>
  <si>
    <t>Ostatní záležitosti pož. ochrany a int.zách.syst. - dočasně nezařazené INVESTIČNÍ výdaje - rezerva na INVESTIČNÍ výdaje § 5xxx.</t>
  </si>
  <si>
    <t>Ostatní záležitosti pož. ochrany a int.zách.syst.</t>
  </si>
  <si>
    <t>*= (REZERVY na výdaje § 5xxx)</t>
  </si>
  <si>
    <t>6112</t>
  </si>
  <si>
    <t>KOMISE a VÝBORY - mzdové výdaje - odměny členům výborů zastupitelstva a komisí rady - mimo odměn samotných zastupitelů.</t>
  </si>
  <si>
    <t>5023</t>
  </si>
  <si>
    <t>Odměny členů zastupitelstev obcí a krajů</t>
  </si>
  <si>
    <t>Odchodné</t>
  </si>
  <si>
    <t>ZASTUPITELÉ - nárok na odchodné uvolněnému členu zastupitelstva obce (starosta) a neuvolněném členu zaspupitelstva obce (místostarosta) v případě zániku mandátu člena zastupitestva či nezvolení do doposud vykonávané funkce.</t>
  </si>
  <si>
    <t>ZASTUPITELÉ - mzdové výdaje - sociální pojištění.</t>
  </si>
  <si>
    <t>ZASTUPITELÉ - mzdové výdaje - zdravotní pojištění.</t>
  </si>
  <si>
    <t>Zastupitelstva obcí</t>
  </si>
  <si>
    <t>*= (ZASTUPITELÉ a členové komisí a výborů)</t>
  </si>
  <si>
    <t>6114</t>
  </si>
  <si>
    <r>
      <t xml:space="preserve">V roce 2026 nerozpočtováno. Rok 2025 </t>
    </r>
    <r>
      <rPr>
        <sz val="9"/>
        <color theme="1"/>
        <rFont val="Symbol"/>
        <family val="1"/>
        <charset val="2"/>
      </rPr>
      <t>®</t>
    </r>
    <r>
      <rPr>
        <i/>
        <sz val="9"/>
        <color theme="1"/>
        <rFont val="Times New Roman"/>
        <family val="1"/>
        <charset val="238"/>
      </rPr>
      <t xml:space="preserve"> Volby do PČR.</t>
    </r>
  </si>
  <si>
    <t>Volby do Parlamentu ČR</t>
  </si>
  <si>
    <t>*= (VOLBY do Parlamentu ČR)</t>
  </si>
  <si>
    <t>SPRÁVA - mzdové výdaje - plat zaměstnanců MěÚ Štíty - včetně odměn.</t>
  </si>
  <si>
    <t>SPRÁVA - mzdové výdaje - dohody - např. úklid, apod.</t>
  </si>
  <si>
    <t>SPRÁVA - mzdové výdaje - sociální pojištění - za zaměstnance MěÚ Šíty.</t>
  </si>
  <si>
    <t>SPRÁVA - mzdové výdaje - zdravotní pojištění - za zaměstnance MěÚ Štíty.</t>
  </si>
  <si>
    <t>5038</t>
  </si>
  <si>
    <t>Pojist.na zákon.poj.odpov. zaměst. za škodu při PÚ</t>
  </si>
  <si>
    <t>SPRÁVA - mzdové výdaje - povinné pojistné na úrazové pojištění - za zaměstnance MěÚ Štíty.</t>
  </si>
  <si>
    <t>5123</t>
  </si>
  <si>
    <t>Podlimitní technické zhodnocení</t>
  </si>
  <si>
    <t>SPRÁVA - podlimitní Tzh (výdaj na zásah do majetku pod hranici Tzh).</t>
  </si>
  <si>
    <t>SPRÁVA - vybavení lekárničky - MěÚ Štíty.</t>
  </si>
  <si>
    <t>SPRÁVA - odborné knihy a tisk, různé metodické materiály, věstníky, finanční zpravodaje apod.</t>
  </si>
  <si>
    <t>SPRÁVA - pořízení DDHM - drobný hmotný dlouhodobý majetek (3-40.tis.Kč) - např. výpočetní technika, vybavení kanceláří apod.</t>
  </si>
  <si>
    <t>SPRÁVA - nákup materiálu - např. kancelářské potřeby, čistící prostředky, tonery, materiál na opravy, ostatní materiál - MěÚ, VEDUTA - Štítecký list.</t>
  </si>
  <si>
    <t>SPRÁVA - aktivace - vyúčtování vodného a stočného RADNICE.</t>
  </si>
  <si>
    <r>
      <t xml:space="preserve">SPRÁVA - plyn - ČEZ - </t>
    </r>
    <r>
      <rPr>
        <sz val="10"/>
        <color theme="1"/>
        <rFont val="Times New Roman"/>
        <family val="1"/>
        <charset val="238"/>
      </rPr>
      <t xml:space="preserve">Štíty, nám. Míru č.p. 55 - RADNICE. </t>
    </r>
  </si>
  <si>
    <t>SPRÁVA - elektrická energie - ČEZ - Štíty, nám. Míru č.p. 55 - RADNICE (hl. kanceláře).</t>
  </si>
  <si>
    <t>SPRÁVA - PHM - auto Octavia.</t>
  </si>
  <si>
    <t>SPRÁVA - služby pošt - zejména poštovné.</t>
  </si>
  <si>
    <t>SPRÁVA - telefony MěÚ Štíty, služební mobily.</t>
  </si>
  <si>
    <t>SPRÁVA - právní služby - Mgr. Jan Urban, daňové poradenství - Ing. Dagmar Oravová.</t>
  </si>
  <si>
    <t>SPRÁVA - školení a vzdělávání zaměstnanců MěÚ Štíty.</t>
  </si>
  <si>
    <t>SPRÁVA - technické a  zákaznické podpory, servisy pravidelných aktualizací (update, upgrade k zajištění funkčnosti programů), výdaje na obnovu dat,  a ost.služby souv. s počítač.programy nebo IT systémy - pravidelné servisy a služby firem týkající se výpočetní techniky vč. program.vybavení na MěÚ Štíty.</t>
  </si>
  <si>
    <t>SPRÁVA - STK - auta Octavia, pravidelné servisy - revize techniky (ne výpočetní, např. kopírky, tiskárny).</t>
  </si>
  <si>
    <t>SPRÁVA - opravy a udržování MěÚ Štíty.</t>
  </si>
  <si>
    <t>SPRÁVA - programové vybavení na MěÚ Štíty - SW.</t>
  </si>
  <si>
    <t>SPRÁVA - cestovné (tuzemské i zahraniční).</t>
  </si>
  <si>
    <t>SPRÁVA - pohoštění.</t>
  </si>
  <si>
    <t>SPRÁVA - věcné dary.</t>
  </si>
  <si>
    <t>Odvody za nesplnění povinn. zaměst. zdrav. postiž.</t>
  </si>
  <si>
    <t>SPRÁVA - Odvod za nesplnění povinného podílu osob se zdravotním postižením na celkovém počtu zaměstnanců.</t>
  </si>
  <si>
    <t>5221</t>
  </si>
  <si>
    <t>Neinv.transf. fundacím, ústavům a obecně prosp.sp.</t>
  </si>
  <si>
    <t>5321</t>
  </si>
  <si>
    <t>Neinvestiční transfery obcím</t>
  </si>
  <si>
    <t>SPRÁVA - Město Zábřeh - za řešení přestupků roku 2026.</t>
  </si>
  <si>
    <t>5329</t>
  </si>
  <si>
    <t>Ostatní neinv. transfery rozpočtům územní úrovně</t>
  </si>
  <si>
    <t>SPRÁVA - nákup dálničních známek v tuzemsku - Octavia.</t>
  </si>
  <si>
    <t>SPRÁVA - výdaje hrazené ze sociálního fondu zaměstnancům (z účtu 236 = 200.000,- Kč) + stravenkový paušál - zaměstnanci MěÚ Štíty (120.000,- Kč).</t>
  </si>
  <si>
    <t>INVESTICE - "DHM - stroje, přístroje a zařízení".</t>
  </si>
  <si>
    <t>6223</t>
  </si>
  <si>
    <t>PARTNERSTVÍ - nákup materiálu související s partnerstvím.</t>
  </si>
  <si>
    <t>PARTNERSTVÍ - poštovné.</t>
  </si>
  <si>
    <t>PARTNERSTVÍ - služby - např. práce pracovníků MH - příprava na partnerství, přeprava osob,  apod.</t>
  </si>
  <si>
    <t>PARTNERSTVÍ - pohoštění.</t>
  </si>
  <si>
    <t>PARTNERSTVÍ - věcné dary.</t>
  </si>
  <si>
    <t>Mezinárodní spolupráce jinde nezařazená</t>
  </si>
  <si>
    <t>*= (PARTNERSTVÍ)</t>
  </si>
  <si>
    <t>5141</t>
  </si>
  <si>
    <t>Úroky vlastní</t>
  </si>
  <si>
    <t>6320</t>
  </si>
  <si>
    <t>POJIŠTĚNÍ MAJETKU - průmyslových rizik, pojištění vozidel, povinné ručení Octavia, havarijní pojištění, ….</t>
  </si>
  <si>
    <t>Pojištění funkčně nespecifikované</t>
  </si>
  <si>
    <t>*= (POJIŠTĚNÍ MAJETKU)</t>
  </si>
  <si>
    <t>5342</t>
  </si>
  <si>
    <t>Zákl. příděl FKSP a sociálnímu fondu obcí a krajů</t>
  </si>
  <si>
    <t>Převody prostředků do sociálního fondu.</t>
  </si>
  <si>
    <t>5345</t>
  </si>
  <si>
    <t>Převody vlastním rozpočtovým účtům</t>
  </si>
  <si>
    <t>Převody vlastním rozpočtovým účtům - převody mezi účty Města Štíty (mimo SF).</t>
  </si>
  <si>
    <t>*= (PŘEVODY MEZI ÚČTY MĚSTA Štíty)</t>
  </si>
  <si>
    <t>6399</t>
  </si>
  <si>
    <t xml:space="preserve">DANĚ - Daň z přidané hodnoty (DPH)  - na tuto položku patří daň, kterou MĚSTO Štíty odvede FÚ, ale i v případě vratky od FÚ se tato položka použije v záporné hodnotě. </t>
  </si>
  <si>
    <r>
      <t xml:space="preserve">DANĚ - Daň z příjmů právnických osob za obce </t>
    </r>
    <r>
      <rPr>
        <sz val="10"/>
        <color theme="1"/>
        <rFont val="Symbol"/>
        <family val="1"/>
        <charset val="2"/>
      </rPr>
      <t>®</t>
    </r>
    <r>
      <rPr>
        <i/>
        <sz val="10"/>
        <color theme="1"/>
        <rFont val="Times New Roman"/>
        <family val="1"/>
        <charset val="238"/>
      </rPr>
      <t xml:space="preserve"> bude rozpočtováno až na základě známé skutečnosti (vazba na pol. 1122).</t>
    </r>
  </si>
  <si>
    <t>Ostatní finanční operace</t>
  </si>
  <si>
    <t>*= (DANĚ)</t>
  </si>
  <si>
    <t>6402</t>
  </si>
  <si>
    <t>5364</t>
  </si>
  <si>
    <t>Vratky transferů poskytnutých z veřejných rozpočtů</t>
  </si>
  <si>
    <r>
      <t>Finanční vypořádání - vratka nevyčerpané části neinvestiční dotace roku 2025 - "Volby do Poslanecké sněmovny PČR" -</t>
    </r>
    <r>
      <rPr>
        <b/>
        <sz val="10"/>
        <color theme="1"/>
        <rFont val="Times New Roman"/>
        <family val="1"/>
        <charset val="238"/>
      </rPr>
      <t xml:space="preserve"> ÚZ 98071.</t>
    </r>
  </si>
  <si>
    <t>Finanční vypořádání</t>
  </si>
  <si>
    <t>*= (FINANČNÍ VYPOŘÁDÁNÍ)</t>
  </si>
  <si>
    <t>6409</t>
  </si>
  <si>
    <t>Ostatní činnosti j.n. - dočasně nezařazené neinvestiční výdaje - rezerva na neinvestiční výdaje § 6xxx.</t>
  </si>
  <si>
    <t>Ostatní činnosti j.n.- dočasně nezařazené INVESTIČNÍ výdaje - rezerva na INVESTIČNÍ výdaje § 6xxx</t>
  </si>
  <si>
    <t>Ostatní činnosti jinde nezařazené</t>
  </si>
  <si>
    <t>*= (REZERVY na výdaje § 6xxx)</t>
  </si>
  <si>
    <t>ČOV a kanalizace - např. nájem techniky potřebné při opravách a udřžbě kanalizace a ČOV, narovnání vzáj. vztahu - nájemné - ČOV Březná.</t>
  </si>
  <si>
    <t>ČOV - Zřízení služebnosti k části pozemku parc.č. 954 v k.ú. Březná, obec Štíty (Smlouva o zřízení služebnosti č.125/2026-SML ze dne 24.02.2026) - ČOV Březná (č.p. 47).</t>
  </si>
  <si>
    <t>KOMUNIKACE - služby spojené se správou a údržbou silnic  včetně zimní údržby - např. čištění, odklízení sněhu, sypání, solení, dále např. revize mostů a lávek atd. a také služby souv. s opravou komunikací.</t>
  </si>
  <si>
    <t>INVESTICE - "Veřejné osvětlení - nové solární lampy Štíty".</t>
  </si>
  <si>
    <t xml:space="preserve">HASIČI - náhrady ušlého výdělku za výjezd člena JSDH Štíty (OSVČ). </t>
  </si>
  <si>
    <t>PO - služby týkající se PO nemající souv. s HASIČI - např. revize HP, kontrola hydrantů, vypracování a aktualizace požárních směrnic apod.</t>
  </si>
  <si>
    <t>ZASTUPITELÉ - mzdové výdaje - odměny členům zastupitelstva MĚSTA Štíty včetně odměn za členství v komisi rady a výborech zastupitelstva, pokud se vyplácí zastupiteli.</t>
  </si>
  <si>
    <r>
      <t xml:space="preserve">FINANČNÍ OPERACE - poplatky (účet 231 = 97.000,- Kč </t>
    </r>
    <r>
      <rPr>
        <sz val="10"/>
        <rFont val="Symbol"/>
        <family val="1"/>
        <charset val="2"/>
      </rPr>
      <t>®</t>
    </r>
    <r>
      <rPr>
        <sz val="10"/>
        <rFont val="Times New Roman"/>
        <family val="1"/>
        <charset val="238"/>
      </rPr>
      <t xml:space="preserve"> z toho bez org. = 88.600,- Kč, org. 95125 Úvěr "A" = 4.800,- Kč, org. 95126 Úvěr "B" = 3.600,- Kč</t>
    </r>
    <r>
      <rPr>
        <sz val="10"/>
        <rFont val="Symbol"/>
        <family val="1"/>
        <charset val="2"/>
      </rPr>
      <t>;</t>
    </r>
    <r>
      <rPr>
        <sz val="10"/>
        <rFont val="Times New Roman"/>
        <family val="1"/>
        <charset val="238"/>
      </rPr>
      <t xml:space="preserve"> účet 236 - sociální fond = 3.000,- Kč).</t>
    </r>
  </si>
  <si>
    <r>
      <t xml:space="preserve">FINANČNÍ OPERACE - úroky </t>
    </r>
    <r>
      <rPr>
        <sz val="9"/>
        <rFont val="Times New Roman"/>
        <family val="1"/>
        <charset val="238"/>
      </rPr>
      <t>(z toho: org. 95125 Úvěr "A"=8.615,25 Kč, org. 95126 Úvěr "B"=11.319,30 Kč, org. 95131 Úvěr "Investiční akce 22,23"=713.191,76 Kč, org. 4510432 Úvěr "Investiční akce 26-28"=66.873,69 Kč.</t>
    </r>
  </si>
  <si>
    <t>SPRÁVA - MAS Horní Pomoraví, o.p.s. - členský příspěvek v za rok 2026 .</t>
  </si>
  <si>
    <t>SPRÁVA - Sdružení místních samospráv ČR, z. s. - členský příspěvek na rok 2026.</t>
  </si>
  <si>
    <t>SPRÁVA - Mikroregion Zábřežsko - členský příspěvek za rok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</si>
</sst>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Kč&quot;"/>
    <numFmt numFmtId="165" formatCode="#,##0.00&quot; Kč&quot;"/>
    <numFmt numFmtId="166" formatCode="#,##0&quot; Kč&quot;"/>
  </numFmts>
  <fonts count="10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8"/>
      <name val="Arial"/>
      <family val="2"/>
      <charset val="1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6"/>
      <color rgb="FF000000"/>
      <name val="Times New Roman"/>
      <family val="1"/>
      <charset val="238"/>
    </font>
    <font>
      <u/>
      <sz val="16"/>
      <color rgb="FF000000"/>
      <name val="Arial"/>
      <family val="2"/>
      <charset val="238"/>
    </font>
    <font>
      <b/>
      <u/>
      <sz val="16"/>
      <name val="Arial"/>
      <family val="2"/>
      <charset val="238"/>
    </font>
    <font>
      <b/>
      <i/>
      <sz val="14"/>
      <color rgb="FF000000"/>
      <name val="Times New Roman"/>
      <family val="1"/>
      <charset val="238"/>
    </font>
    <font>
      <b/>
      <sz val="12.5"/>
      <color rgb="FF000080"/>
      <name val="Arial"/>
      <family val="2"/>
      <charset val="238"/>
    </font>
    <font>
      <b/>
      <sz val="7"/>
      <color indexed="18"/>
      <name val="Times New Roman"/>
      <family val="1"/>
      <charset val="238"/>
    </font>
    <font>
      <b/>
      <u/>
      <sz val="12.5"/>
      <color indexed="18"/>
      <name val="Arial"/>
      <family val="2"/>
      <charset val="238"/>
    </font>
    <font>
      <sz val="10"/>
      <color rgb="FF000080"/>
      <name val="Symbol"/>
      <family val="1"/>
      <charset val="2"/>
    </font>
    <font>
      <sz val="7"/>
      <color indexed="1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indexed="8"/>
      <name val="Symbol"/>
      <family val="1"/>
      <charset val="2"/>
    </font>
    <font>
      <b/>
      <sz val="8"/>
      <color indexed="8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6"/>
      <name val="Times New Roman"/>
      <family val="1"/>
      <charset val="238"/>
    </font>
    <font>
      <sz val="8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color indexed="8"/>
      <name val="Symbol"/>
      <family val="1"/>
      <charset val="2"/>
    </font>
    <font>
      <b/>
      <sz val="10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.5"/>
      <color rgb="FF00008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6"/>
      <color rgb="FF000000"/>
      <name val="Times New Roman"/>
      <family val="1"/>
      <charset val="238"/>
    </font>
    <font>
      <b/>
      <i/>
      <sz val="6"/>
      <name val="Times New Roman"/>
      <family val="1"/>
      <charset val="238"/>
    </font>
    <font>
      <b/>
      <i/>
      <sz val="7.5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.9499999999999993"/>
      <name val="Times New Roman"/>
      <family val="1"/>
      <charset val="238"/>
    </font>
    <font>
      <sz val="8.9499999999999993"/>
      <name val="Times New Roman"/>
      <family val="1"/>
      <charset val="238"/>
    </font>
    <font>
      <sz val="8.9499999999999993"/>
      <color rgb="FFFF0000"/>
      <name val="Times New Roman"/>
      <family val="1"/>
      <charset val="238"/>
    </font>
    <font>
      <b/>
      <sz val="9"/>
      <color rgb="FF00008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sz val="9"/>
      <color indexed="8"/>
      <name val="Times New Roman"/>
      <family val="1"/>
      <charset val="238"/>
    </font>
    <font>
      <sz val="9"/>
      <color rgb="FF00008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8.5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i/>
      <sz val="9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Symbol"/>
      <family val="1"/>
      <charset val="2"/>
    </font>
    <font>
      <i/>
      <sz val="9"/>
      <color theme="1"/>
      <name val="Symbol"/>
      <family val="1"/>
      <charset val="2"/>
    </font>
    <font>
      <i/>
      <sz val="9"/>
      <color indexed="8"/>
      <name val="Times New Roman"/>
      <family val="1"/>
      <charset val="238"/>
    </font>
    <font>
      <sz val="9"/>
      <color theme="1"/>
      <name val="Calibri"/>
      <family val="2"/>
      <scheme val="minor"/>
    </font>
    <font>
      <b/>
      <i/>
      <sz val="8"/>
      <name val="Times New Roman"/>
      <family val="1"/>
      <charset val="238"/>
    </font>
    <font>
      <b/>
      <u/>
      <sz val="14"/>
      <color rgb="FF00008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u/>
      <sz val="14"/>
      <color rgb="FFFF0000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4"/>
      <color indexed="8"/>
      <name val="Calibri"/>
      <family val="2"/>
      <charset val="1"/>
    </font>
    <font>
      <b/>
      <u/>
      <sz val="12.5"/>
      <color rgb="FF000080"/>
      <name val="Times New Roman"/>
      <family val="1"/>
      <charset val="238"/>
    </font>
    <font>
      <b/>
      <u/>
      <sz val="12.5"/>
      <color rgb="FFFF0000"/>
      <name val="Times New Roman"/>
      <family val="1"/>
      <charset val="238"/>
    </font>
    <font>
      <b/>
      <u/>
      <sz val="12.5"/>
      <name val="Times New Roman"/>
      <family val="1"/>
      <charset val="238"/>
    </font>
    <font>
      <b/>
      <u/>
      <sz val="7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i/>
      <sz val="8"/>
      <color theme="1"/>
      <name val="Calibri"/>
      <family val="2"/>
      <scheme val="minor"/>
    </font>
    <font>
      <b/>
      <sz val="6"/>
      <name val="Times New Roman"/>
      <family val="1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Symbol"/>
      <family val="1"/>
      <charset val="2"/>
    </font>
    <font>
      <i/>
      <sz val="10"/>
      <name val="Times New Roman"/>
      <family val="1"/>
      <charset val="238"/>
    </font>
    <font>
      <i/>
      <sz val="6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Symbol"/>
      <family val="1"/>
      <charset val="2"/>
    </font>
    <font>
      <i/>
      <sz val="7"/>
      <color theme="1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DEADA"/>
        <bgColor rgb="FFF2F2F2"/>
      </patternFill>
    </fill>
    <fill>
      <patternFill patternType="solid">
        <fgColor rgb="FFE3E3E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 tint="-4.9989318521683403E-2"/>
        <bgColor indexed="64"/>
      </patternFill>
    </fill>
  </fills>
  <borders count="10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rgb="FF000000"/>
      </bottom>
      <diagonal/>
    </border>
    <border>
      <left/>
      <right/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10">
    <xf numFmtId="0" fontId="0" fillId="0" borderId="0"/>
    <xf numFmtId="0" fontId="2" fillId="0" borderId="0"/>
    <xf numFmtId="0" fontId="5" fillId="0" borderId="0"/>
    <xf numFmtId="0" fontId="38" fillId="0" borderId="0"/>
    <xf numFmtId="0" fontId="1" fillId="0" borderId="0"/>
    <xf numFmtId="0" fontId="39" fillId="0" borderId="0"/>
    <xf numFmtId="0" fontId="54" fillId="0" borderId="0"/>
    <xf numFmtId="0" fontId="56" fillId="0" borderId="0"/>
    <xf numFmtId="0" fontId="54" fillId="0" borderId="0"/>
    <xf numFmtId="0" fontId="60" fillId="0" borderId="0"/>
  </cellStyleXfs>
  <cellXfs count="443">
    <xf numFmtId="0" fontId="0" fillId="0" borderId="0" xfId="0"/>
    <xf numFmtId="0" fontId="2" fillId="0" borderId="0" xfId="1"/>
    <xf numFmtId="0" fontId="8" fillId="0" borderId="0" xfId="0" applyFont="1"/>
    <xf numFmtId="2" fontId="9" fillId="0" borderId="0" xfId="0" applyNumberFormat="1" applyFont="1" applyAlignment="1">
      <alignment vertical="center"/>
    </xf>
    <xf numFmtId="0" fontId="0" fillId="0" borderId="0" xfId="0" applyFill="1" applyAlignment="1" applyProtection="1">
      <alignment vertical="center"/>
    </xf>
    <xf numFmtId="165" fontId="10" fillId="0" borderId="0" xfId="0" applyNumberFormat="1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5" fontId="13" fillId="0" borderId="0" xfId="0" applyNumberFormat="1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justify"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horizontal="justify" vertical="center"/>
    </xf>
    <xf numFmtId="3" fontId="24" fillId="4" borderId="13" xfId="0" applyNumberFormat="1" applyFont="1" applyFill="1" applyBorder="1" applyAlignment="1" applyProtection="1">
      <alignment horizontal="center" vertical="center" wrapText="1"/>
    </xf>
    <xf numFmtId="3" fontId="25" fillId="4" borderId="0" xfId="0" applyNumberFormat="1" applyFont="1" applyFill="1" applyAlignment="1" applyProtection="1">
      <alignment horizontal="center" vertical="center" wrapText="1"/>
    </xf>
    <xf numFmtId="165" fontId="27" fillId="4" borderId="13" xfId="0" applyNumberFormat="1" applyFont="1" applyFill="1" applyBorder="1" applyAlignment="1" applyProtection="1">
      <alignment vertical="center" wrapText="1"/>
    </xf>
    <xf numFmtId="165" fontId="4" fillId="4" borderId="0" xfId="0" applyNumberFormat="1" applyFont="1" applyFill="1" applyAlignment="1" applyProtection="1">
      <alignment vertical="center" wrapText="1"/>
    </xf>
    <xf numFmtId="165" fontId="21" fillId="4" borderId="13" xfId="0" applyNumberFormat="1" applyFont="1" applyFill="1" applyBorder="1" applyAlignment="1" applyProtection="1">
      <alignment vertical="center" wrapText="1"/>
    </xf>
    <xf numFmtId="165" fontId="7" fillId="4" borderId="0" xfId="0" applyNumberFormat="1" applyFont="1" applyFill="1" applyAlignment="1" applyProtection="1">
      <alignment vertical="center" wrapText="1"/>
    </xf>
    <xf numFmtId="0" fontId="28" fillId="0" borderId="11" xfId="0" applyFont="1" applyFill="1" applyBorder="1" applyAlignment="1" applyProtection="1">
      <alignment horizontal="center" vertical="center"/>
    </xf>
    <xf numFmtId="0" fontId="28" fillId="4" borderId="13" xfId="0" applyFont="1" applyFill="1" applyBorder="1" applyAlignment="1" applyProtection="1">
      <alignment horizontal="center" vertical="center"/>
    </xf>
    <xf numFmtId="0" fontId="29" fillId="4" borderId="0" xfId="0" applyFont="1" applyFill="1" applyAlignment="1" applyProtection="1">
      <alignment horizontal="center" vertical="center"/>
    </xf>
    <xf numFmtId="0" fontId="27" fillId="0" borderId="8" xfId="0" applyFont="1" applyFill="1" applyBorder="1" applyAlignment="1" applyProtection="1">
      <alignment vertical="center"/>
    </xf>
    <xf numFmtId="0" fontId="27" fillId="0" borderId="16" xfId="0" applyFont="1" applyFill="1" applyBorder="1" applyAlignment="1" applyProtection="1">
      <alignment vertical="center" wrapText="1"/>
    </xf>
    <xf numFmtId="165" fontId="27" fillId="4" borderId="17" xfId="0" applyNumberFormat="1" applyFont="1" applyFill="1" applyBorder="1" applyAlignment="1" applyProtection="1">
      <alignment horizontal="right" vertical="center" wrapText="1"/>
    </xf>
    <xf numFmtId="165" fontId="27" fillId="4" borderId="13" xfId="0" applyNumberFormat="1" applyFont="1" applyFill="1" applyBorder="1" applyAlignment="1" applyProtection="1">
      <alignment horizontal="right" vertical="center" wrapText="1"/>
    </xf>
    <xf numFmtId="165" fontId="4" fillId="4" borderId="0" xfId="0" applyNumberFormat="1" applyFont="1" applyFill="1" applyAlignment="1" applyProtection="1">
      <alignment horizontal="right" vertical="center" wrapText="1"/>
    </xf>
    <xf numFmtId="0" fontId="27" fillId="0" borderId="9" xfId="0" applyFont="1" applyFill="1" applyBorder="1" applyAlignment="1" applyProtection="1">
      <alignment vertical="center"/>
    </xf>
    <xf numFmtId="0" fontId="27" fillId="0" borderId="18" xfId="0" applyFont="1" applyFill="1" applyBorder="1" applyAlignment="1" applyProtection="1">
      <alignment vertical="center" wrapText="1"/>
    </xf>
    <xf numFmtId="165" fontId="27" fillId="0" borderId="13" xfId="0" applyNumberFormat="1" applyFont="1" applyFill="1" applyBorder="1" applyAlignment="1" applyProtection="1">
      <alignment horizontal="right" vertical="center" wrapText="1"/>
    </xf>
    <xf numFmtId="0" fontId="27" fillId="0" borderId="0" xfId="0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4" fillId="0" borderId="0" xfId="0" applyNumberFormat="1" applyFont="1" applyFill="1" applyAlignment="1" applyProtection="1">
      <alignment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47" fillId="0" borderId="0" xfId="1" applyFont="1"/>
    <xf numFmtId="165" fontId="4" fillId="4" borderId="17" xfId="0" applyNumberFormat="1" applyFont="1" applyFill="1" applyBorder="1" applyAlignment="1" applyProtection="1">
      <alignment horizontal="right" vertical="center" wrapText="1"/>
    </xf>
    <xf numFmtId="49" fontId="49" fillId="3" borderId="8" xfId="0" applyNumberFormat="1" applyFont="1" applyFill="1" applyBorder="1" applyAlignment="1">
      <alignment horizontal="left" vertical="center"/>
    </xf>
    <xf numFmtId="2" fontId="50" fillId="3" borderId="16" xfId="0" applyNumberFormat="1" applyFont="1" applyFill="1" applyBorder="1" applyAlignment="1">
      <alignment vertical="center"/>
    </xf>
    <xf numFmtId="2" fontId="50" fillId="3" borderId="40" xfId="0" applyNumberFormat="1" applyFont="1" applyFill="1" applyBorder="1" applyAlignment="1">
      <alignment vertical="center"/>
    </xf>
    <xf numFmtId="2" fontId="51" fillId="3" borderId="40" xfId="0" applyNumberFormat="1" applyFont="1" applyFill="1" applyBorder="1" applyAlignment="1">
      <alignment vertical="center"/>
    </xf>
    <xf numFmtId="49" fontId="49" fillId="3" borderId="34" xfId="0" applyNumberFormat="1" applyFont="1" applyFill="1" applyBorder="1" applyAlignment="1">
      <alignment horizontal="left" vertical="center"/>
    </xf>
    <xf numFmtId="2" fontId="50" fillId="3" borderId="42" xfId="0" applyNumberFormat="1" applyFont="1" applyFill="1" applyBorder="1" applyAlignment="1">
      <alignment vertical="center"/>
    </xf>
    <xf numFmtId="2" fontId="50" fillId="3" borderId="43" xfId="0" applyNumberFormat="1" applyFont="1" applyFill="1" applyBorder="1" applyAlignment="1">
      <alignment vertical="center"/>
    </xf>
    <xf numFmtId="2" fontId="41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5" fontId="55" fillId="0" borderId="0" xfId="0" applyNumberFormat="1" applyFont="1" applyFill="1" applyAlignment="1" applyProtection="1">
      <alignment vertical="center"/>
    </xf>
    <xf numFmtId="165" fontId="55" fillId="4" borderId="0" xfId="0" applyNumberFormat="1" applyFont="1" applyFill="1" applyAlignment="1" applyProtection="1">
      <alignment vertical="center"/>
    </xf>
    <xf numFmtId="3" fontId="24" fillId="5" borderId="12" xfId="0" applyNumberFormat="1" applyFont="1" applyFill="1" applyBorder="1" applyAlignment="1" applyProtection="1">
      <alignment horizontal="right" vertical="center" wrapText="1"/>
    </xf>
    <xf numFmtId="165" fontId="27" fillId="4" borderId="14" xfId="0" applyNumberFormat="1" applyFont="1" applyFill="1" applyBorder="1" applyAlignment="1" applyProtection="1">
      <alignment horizontal="right" vertical="center" wrapText="1"/>
    </xf>
    <xf numFmtId="165" fontId="27" fillId="4" borderId="15" xfId="0" applyNumberFormat="1" applyFont="1" applyFill="1" applyBorder="1" applyAlignment="1" applyProtection="1">
      <alignment horizontal="right" vertical="center" wrapText="1"/>
    </xf>
    <xf numFmtId="165" fontId="21" fillId="5" borderId="12" xfId="0" applyNumberFormat="1" applyFont="1" applyFill="1" applyBorder="1" applyAlignment="1" applyProtection="1">
      <alignment horizontal="right" vertical="center" wrapText="1"/>
    </xf>
    <xf numFmtId="0" fontId="28" fillId="0" borderId="11" xfId="0" applyFont="1" applyFill="1" applyBorder="1" applyAlignment="1" applyProtection="1">
      <alignment horizontal="right" vertical="center"/>
    </xf>
    <xf numFmtId="166" fontId="27" fillId="0" borderId="0" xfId="0" applyNumberFormat="1" applyFont="1" applyFill="1" applyAlignment="1" applyProtection="1">
      <alignment horizontal="right" vertical="center"/>
    </xf>
    <xf numFmtId="165" fontId="27" fillId="4" borderId="19" xfId="0" applyNumberFormat="1" applyFont="1" applyFill="1" applyBorder="1" applyAlignment="1" applyProtection="1">
      <alignment horizontal="right" vertical="center" wrapText="1"/>
    </xf>
    <xf numFmtId="165" fontId="27" fillId="4" borderId="20" xfId="0" applyNumberFormat="1" applyFont="1" applyFill="1" applyBorder="1" applyAlignment="1" applyProtection="1">
      <alignment horizontal="right" vertical="center" wrapText="1"/>
    </xf>
    <xf numFmtId="165" fontId="21" fillId="5" borderId="12" xfId="0" applyNumberFormat="1" applyFont="1" applyFill="1" applyBorder="1" applyAlignment="1" applyProtection="1">
      <alignment horizontal="right" vertical="center"/>
    </xf>
    <xf numFmtId="165" fontId="10" fillId="4" borderId="0" xfId="0" applyNumberFormat="1" applyFont="1" applyFill="1" applyAlignment="1" applyProtection="1">
      <alignment vertical="center"/>
    </xf>
    <xf numFmtId="0" fontId="57" fillId="0" borderId="0" xfId="0" applyFont="1" applyAlignment="1">
      <alignment vertical="center"/>
    </xf>
    <xf numFmtId="0" fontId="47" fillId="0" borderId="0" xfId="1" applyFont="1" applyAlignment="1">
      <alignment vertical="center"/>
    </xf>
    <xf numFmtId="164" fontId="59" fillId="3" borderId="0" xfId="0" applyNumberFormat="1" applyFont="1" applyFill="1" applyBorder="1" applyAlignment="1">
      <alignment vertical="center" wrapText="1"/>
    </xf>
    <xf numFmtId="165" fontId="10" fillId="4" borderId="0" xfId="0" applyNumberFormat="1" applyFont="1" applyFill="1" applyProtection="1"/>
    <xf numFmtId="165" fontId="10" fillId="4" borderId="11" xfId="0" applyNumberFormat="1" applyFont="1" applyFill="1" applyBorder="1" applyAlignment="1" applyProtection="1">
      <alignment vertical="center"/>
    </xf>
    <xf numFmtId="164" fontId="6" fillId="3" borderId="2" xfId="0" applyNumberFormat="1" applyFont="1" applyFill="1" applyBorder="1" applyAlignment="1">
      <alignment vertical="center"/>
    </xf>
    <xf numFmtId="164" fontId="6" fillId="3" borderId="27" xfId="0" applyNumberFormat="1" applyFont="1" applyFill="1" applyBorder="1" applyAlignment="1">
      <alignment vertical="center"/>
    </xf>
    <xf numFmtId="164" fontId="6" fillId="3" borderId="3" xfId="0" applyNumberFormat="1" applyFont="1" applyFill="1" applyBorder="1" applyAlignment="1">
      <alignment vertical="center"/>
    </xf>
    <xf numFmtId="164" fontId="46" fillId="3" borderId="4" xfId="0" applyNumberFormat="1" applyFont="1" applyFill="1" applyBorder="1" applyAlignment="1">
      <alignment vertical="center"/>
    </xf>
    <xf numFmtId="164" fontId="46" fillId="3" borderId="2" xfId="0" applyNumberFormat="1" applyFont="1" applyFill="1" applyBorder="1" applyAlignment="1">
      <alignment vertical="center"/>
    </xf>
    <xf numFmtId="164" fontId="52" fillId="3" borderId="0" xfId="0" applyNumberFormat="1" applyFont="1" applyFill="1" applyBorder="1" applyAlignment="1">
      <alignment vertical="center" wrapText="1"/>
    </xf>
    <xf numFmtId="164" fontId="6" fillId="3" borderId="24" xfId="0" applyNumberFormat="1" applyFont="1" applyFill="1" applyBorder="1" applyAlignment="1">
      <alignment vertical="center"/>
    </xf>
    <xf numFmtId="164" fontId="6" fillId="3" borderId="33" xfId="0" applyNumberFormat="1" applyFont="1" applyFill="1" applyBorder="1" applyAlignment="1">
      <alignment vertical="center"/>
    </xf>
    <xf numFmtId="164" fontId="6" fillId="3" borderId="26" xfId="0" applyNumberFormat="1" applyFont="1" applyFill="1" applyBorder="1" applyAlignment="1">
      <alignment vertical="center"/>
    </xf>
    <xf numFmtId="164" fontId="6" fillId="3" borderId="29" xfId="0" applyNumberFormat="1" applyFont="1" applyFill="1" applyBorder="1" applyAlignment="1">
      <alignment vertical="center"/>
    </xf>
    <xf numFmtId="0" fontId="61" fillId="0" borderId="0" xfId="0" applyFont="1" applyAlignment="1">
      <alignment vertical="center"/>
    </xf>
    <xf numFmtId="0" fontId="66" fillId="2" borderId="0" xfId="2" applyFont="1" applyFill="1" applyAlignment="1">
      <alignment vertical="center"/>
    </xf>
    <xf numFmtId="0" fontId="66" fillId="2" borderId="0" xfId="2" applyFont="1" applyFill="1" applyAlignment="1">
      <alignment horizontal="right" vertical="center"/>
    </xf>
    <xf numFmtId="0" fontId="67" fillId="2" borderId="0" xfId="2" applyFont="1" applyFill="1" applyBorder="1" applyAlignment="1">
      <alignment horizontal="center" vertical="center"/>
    </xf>
    <xf numFmtId="0" fontId="68" fillId="2" borderId="0" xfId="2" applyFont="1" applyFill="1" applyBorder="1" applyAlignment="1">
      <alignment horizontal="right" vertical="center" wrapText="1"/>
    </xf>
    <xf numFmtId="0" fontId="68" fillId="2" borderId="0" xfId="2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6" fillId="0" borderId="0" xfId="0" applyFont="1"/>
    <xf numFmtId="164" fontId="48" fillId="10" borderId="53" xfId="0" applyNumberFormat="1" applyFont="1" applyFill="1" applyBorder="1" applyAlignment="1">
      <alignment horizontal="left" vertical="center" wrapText="1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vertical="center" wrapText="1"/>
    </xf>
    <xf numFmtId="2" fontId="43" fillId="10" borderId="30" xfId="0" applyNumberFormat="1" applyFont="1" applyFill="1" applyBorder="1" applyAlignment="1">
      <alignment horizontal="left" vertical="center" wrapText="1"/>
    </xf>
    <xf numFmtId="2" fontId="44" fillId="10" borderId="31" xfId="0" applyNumberFormat="1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6" fillId="0" borderId="60" xfId="0" applyFont="1" applyBorder="1" applyAlignment="1">
      <alignment vertical="center" wrapText="1"/>
    </xf>
    <xf numFmtId="0" fontId="6" fillId="0" borderId="23" xfId="0" applyFont="1" applyBorder="1" applyAlignment="1">
      <alignment horizontal="left" vertical="center"/>
    </xf>
    <xf numFmtId="0" fontId="48" fillId="0" borderId="24" xfId="0" applyFont="1" applyBorder="1" applyAlignment="1">
      <alignment horizontal="left" vertical="center"/>
    </xf>
    <xf numFmtId="0" fontId="46" fillId="0" borderId="58" xfId="0" applyFont="1" applyBorder="1" applyAlignment="1">
      <alignment vertical="center" wrapText="1"/>
    </xf>
    <xf numFmtId="0" fontId="62" fillId="0" borderId="58" xfId="0" applyFont="1" applyBorder="1" applyAlignment="1">
      <alignment vertical="center" wrapText="1"/>
    </xf>
    <xf numFmtId="0" fontId="6" fillId="0" borderId="25" xfId="0" applyFont="1" applyBorder="1" applyAlignment="1">
      <alignment horizontal="left" vertical="center"/>
    </xf>
    <xf numFmtId="0" fontId="48" fillId="0" borderId="26" xfId="0" applyFont="1" applyBorder="1" applyAlignment="1">
      <alignment horizontal="left" vertical="center"/>
    </xf>
    <xf numFmtId="0" fontId="46" fillId="0" borderId="61" xfId="0" applyFont="1" applyBorder="1" applyAlignment="1">
      <alignment vertical="center" wrapText="1"/>
    </xf>
    <xf numFmtId="0" fontId="48" fillId="7" borderId="30" xfId="0" applyFont="1" applyFill="1" applyBorder="1" applyAlignment="1">
      <alignment horizontal="left" vertical="center"/>
    </xf>
    <xf numFmtId="0" fontId="48" fillId="7" borderId="31" xfId="0" applyFont="1" applyFill="1" applyBorder="1" applyAlignment="1">
      <alignment horizontal="left" vertical="center"/>
    </xf>
    <xf numFmtId="0" fontId="53" fillId="7" borderId="53" xfId="0" applyFont="1" applyFill="1" applyBorder="1" applyAlignment="1">
      <alignment vertical="center" wrapText="1"/>
    </xf>
    <xf numFmtId="0" fontId="6" fillId="0" borderId="32" xfId="0" applyFont="1" applyBorder="1" applyAlignment="1">
      <alignment horizontal="left" vertical="center"/>
    </xf>
    <xf numFmtId="0" fontId="48" fillId="0" borderId="33" xfId="0" applyFont="1" applyBorder="1" applyAlignment="1">
      <alignment horizontal="left" vertical="center"/>
    </xf>
    <xf numFmtId="0" fontId="46" fillId="0" borderId="62" xfId="0" applyFont="1" applyBorder="1" applyAlignment="1">
      <alignment vertical="center" wrapText="1"/>
    </xf>
    <xf numFmtId="0" fontId="72" fillId="7" borderId="53" xfId="1" applyFont="1" applyFill="1" applyBorder="1" applyAlignment="1">
      <alignment vertical="center" wrapText="1"/>
    </xf>
    <xf numFmtId="0" fontId="58" fillId="0" borderId="62" xfId="1" applyFont="1" applyBorder="1" applyAlignment="1">
      <alignment vertical="center" wrapText="1"/>
    </xf>
    <xf numFmtId="0" fontId="58" fillId="0" borderId="60" xfId="1" applyFont="1" applyBorder="1" applyAlignment="1">
      <alignment vertical="center" wrapText="1"/>
    </xf>
    <xf numFmtId="4" fontId="71" fillId="3" borderId="0" xfId="0" applyNumberFormat="1" applyFont="1" applyFill="1" applyAlignment="1">
      <alignment vertical="center"/>
    </xf>
    <xf numFmtId="0" fontId="62" fillId="0" borderId="61" xfId="0" applyFont="1" applyBorder="1" applyAlignment="1">
      <alignment vertical="center" wrapText="1"/>
    </xf>
    <xf numFmtId="164" fontId="46" fillId="3" borderId="0" xfId="0" applyNumberFormat="1" applyFont="1" applyFill="1" applyAlignment="1">
      <alignment vertical="center"/>
    </xf>
    <xf numFmtId="164" fontId="46" fillId="3" borderId="3" xfId="0" applyNumberFormat="1" applyFont="1" applyFill="1" applyBorder="1" applyAlignment="1">
      <alignment vertical="center"/>
    </xf>
    <xf numFmtId="164" fontId="46" fillId="3" borderId="27" xfId="0" applyNumberFormat="1" applyFont="1" applyFill="1" applyBorder="1" applyAlignment="1">
      <alignment vertical="center"/>
    </xf>
    <xf numFmtId="164" fontId="48" fillId="7" borderId="31" xfId="0" applyNumberFormat="1" applyFont="1" applyFill="1" applyBorder="1" applyAlignment="1">
      <alignment vertical="center"/>
    </xf>
    <xf numFmtId="164" fontId="48" fillId="7" borderId="6" xfId="0" applyNumberFormat="1" applyFont="1" applyFill="1" applyBorder="1" applyAlignment="1">
      <alignment vertical="center"/>
    </xf>
    <xf numFmtId="0" fontId="6" fillId="0" borderId="58" xfId="0" applyFont="1" applyBorder="1" applyAlignment="1">
      <alignment vertical="center" wrapText="1"/>
    </xf>
    <xf numFmtId="0" fontId="6" fillId="0" borderId="61" xfId="0" applyFont="1" applyBorder="1" applyAlignment="1">
      <alignment vertical="center" wrapText="1"/>
    </xf>
    <xf numFmtId="164" fontId="6" fillId="3" borderId="4" xfId="0" applyNumberFormat="1" applyFont="1" applyFill="1" applyBorder="1" applyAlignment="1">
      <alignment vertical="center"/>
    </xf>
    <xf numFmtId="0" fontId="6" fillId="0" borderId="60" xfId="0" applyFont="1" applyBorder="1" applyAlignment="1">
      <alignment vertical="center" wrapText="1"/>
    </xf>
    <xf numFmtId="0" fontId="63" fillId="0" borderId="58" xfId="0" applyFont="1" applyBorder="1" applyAlignment="1">
      <alignment vertical="center" wrapText="1"/>
    </xf>
    <xf numFmtId="0" fontId="75" fillId="0" borderId="61" xfId="1" applyFont="1" applyBorder="1" applyAlignment="1">
      <alignment vertical="center" wrapText="1"/>
    </xf>
    <xf numFmtId="0" fontId="6" fillId="0" borderId="46" xfId="0" applyFont="1" applyBorder="1" applyAlignment="1">
      <alignment vertical="center"/>
    </xf>
    <xf numFmtId="0" fontId="48" fillId="0" borderId="47" xfId="0" applyFont="1" applyBorder="1" applyAlignment="1">
      <alignment vertical="center"/>
    </xf>
    <xf numFmtId="164" fontId="6" fillId="3" borderId="47" xfId="0" applyNumberFormat="1" applyFont="1" applyFill="1" applyBorder="1" applyAlignment="1">
      <alignment vertical="center"/>
    </xf>
    <xf numFmtId="164" fontId="46" fillId="3" borderId="48" xfId="0" applyNumberFormat="1" applyFont="1" applyFill="1" applyBorder="1" applyAlignment="1">
      <alignment vertical="center"/>
    </xf>
    <xf numFmtId="0" fontId="46" fillId="0" borderId="60" xfId="0" applyFont="1" applyBorder="1" applyAlignment="1">
      <alignment horizontal="left" vertical="center" wrapText="1"/>
    </xf>
    <xf numFmtId="0" fontId="6" fillId="0" borderId="62" xfId="0" applyFont="1" applyBorder="1" applyAlignment="1">
      <alignment vertical="center" wrapText="1"/>
    </xf>
    <xf numFmtId="0" fontId="52" fillId="8" borderId="30" xfId="0" applyFont="1" applyFill="1" applyBorder="1" applyAlignment="1">
      <alignment horizontal="left" vertical="center"/>
    </xf>
    <xf numFmtId="0" fontId="52" fillId="8" borderId="31" xfId="0" applyFont="1" applyFill="1" applyBorder="1" applyAlignment="1">
      <alignment horizontal="left" vertical="center"/>
    </xf>
    <xf numFmtId="0" fontId="46" fillId="8" borderId="53" xfId="0" applyFont="1" applyFill="1" applyBorder="1" applyAlignment="1">
      <alignment vertical="center" wrapText="1"/>
    </xf>
    <xf numFmtId="164" fontId="48" fillId="8" borderId="31" xfId="0" applyNumberFormat="1" applyFont="1" applyFill="1" applyBorder="1" applyAlignment="1">
      <alignment vertical="center"/>
    </xf>
    <xf numFmtId="164" fontId="48" fillId="8" borderId="6" xfId="0" applyNumberFormat="1" applyFont="1" applyFill="1" applyBorder="1" applyAlignment="1">
      <alignment vertical="center"/>
    </xf>
    <xf numFmtId="0" fontId="76" fillId="0" borderId="0" xfId="0" applyFont="1"/>
    <xf numFmtId="164" fontId="6" fillId="3" borderId="7" xfId="0" applyNumberFormat="1" applyFont="1" applyFill="1" applyBorder="1" applyAlignment="1">
      <alignment vertical="center"/>
    </xf>
    <xf numFmtId="164" fontId="46" fillId="3" borderId="7" xfId="0" applyNumberFormat="1" applyFont="1" applyFill="1" applyBorder="1" applyAlignment="1">
      <alignment vertical="center"/>
    </xf>
    <xf numFmtId="0" fontId="46" fillId="0" borderId="7" xfId="0" applyFont="1" applyBorder="1" applyAlignment="1">
      <alignment vertical="center" wrapText="1"/>
    </xf>
    <xf numFmtId="164" fontId="6" fillId="3" borderId="28" xfId="0" applyNumberFormat="1" applyFont="1" applyFill="1" applyBorder="1" applyAlignment="1">
      <alignment vertical="center"/>
    </xf>
    <xf numFmtId="164" fontId="6" fillId="3" borderId="23" xfId="0" applyNumberFormat="1" applyFont="1" applyFill="1" applyBorder="1" applyAlignment="1">
      <alignment vertical="center"/>
    </xf>
    <xf numFmtId="164" fontId="6" fillId="3" borderId="25" xfId="0" applyNumberFormat="1" applyFont="1" applyFill="1" applyBorder="1" applyAlignment="1">
      <alignment vertical="center"/>
    </xf>
    <xf numFmtId="164" fontId="48" fillId="7" borderId="30" xfId="0" applyNumberFormat="1" applyFont="1" applyFill="1" applyBorder="1" applyAlignment="1">
      <alignment vertical="center"/>
    </xf>
    <xf numFmtId="164" fontId="6" fillId="3" borderId="32" xfId="0" applyNumberFormat="1" applyFont="1" applyFill="1" applyBorder="1" applyAlignment="1">
      <alignment vertical="center"/>
    </xf>
    <xf numFmtId="164" fontId="6" fillId="3" borderId="46" xfId="0" applyNumberFormat="1" applyFont="1" applyFill="1" applyBorder="1" applyAlignment="1">
      <alignment vertical="center"/>
    </xf>
    <xf numFmtId="164" fontId="48" fillId="8" borderId="30" xfId="0" applyNumberFormat="1" applyFont="1" applyFill="1" applyBorder="1" applyAlignment="1">
      <alignment vertical="center"/>
    </xf>
    <xf numFmtId="164" fontId="77" fillId="10" borderId="30" xfId="0" applyNumberFormat="1" applyFont="1" applyFill="1" applyBorder="1" applyAlignment="1">
      <alignment horizontal="right" vertical="center" wrapText="1"/>
    </xf>
    <xf numFmtId="164" fontId="77" fillId="10" borderId="31" xfId="0" applyNumberFormat="1" applyFont="1" applyFill="1" applyBorder="1" applyAlignment="1">
      <alignment horizontal="right" vertical="center" wrapText="1"/>
    </xf>
    <xf numFmtId="164" fontId="7" fillId="10" borderId="6" xfId="0" applyNumberFormat="1" applyFont="1" applyFill="1" applyBorder="1" applyAlignment="1">
      <alignment horizontal="right" vertical="center" wrapText="1"/>
    </xf>
    <xf numFmtId="164" fontId="48" fillId="3" borderId="7" xfId="0" applyNumberFormat="1" applyFont="1" applyFill="1" applyBorder="1" applyAlignment="1">
      <alignment vertical="center"/>
    </xf>
    <xf numFmtId="164" fontId="53" fillId="8" borderId="6" xfId="0" applyNumberFormat="1" applyFont="1" applyFill="1" applyBorder="1" applyAlignment="1">
      <alignment vertical="center"/>
    </xf>
    <xf numFmtId="0" fontId="6" fillId="0" borderId="49" xfId="0" applyFont="1" applyBorder="1" applyAlignment="1">
      <alignment horizontal="left" vertical="center"/>
    </xf>
    <xf numFmtId="0" fontId="48" fillId="0" borderId="50" xfId="0" applyFont="1" applyBorder="1" applyAlignment="1">
      <alignment horizontal="left" vertical="center"/>
    </xf>
    <xf numFmtId="164" fontId="42" fillId="3" borderId="49" xfId="0" applyNumberFormat="1" applyFont="1" applyFill="1" applyBorder="1" applyAlignment="1">
      <alignment vertical="center"/>
    </xf>
    <xf numFmtId="164" fontId="42" fillId="3" borderId="50" xfId="0" applyNumberFormat="1" applyFont="1" applyFill="1" applyBorder="1" applyAlignment="1">
      <alignment vertical="center"/>
    </xf>
    <xf numFmtId="164" fontId="42" fillId="3" borderId="54" xfId="0" applyNumberFormat="1" applyFont="1" applyFill="1" applyBorder="1" applyAlignment="1">
      <alignment vertical="center"/>
    </xf>
    <xf numFmtId="0" fontId="78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 wrapText="1"/>
    </xf>
    <xf numFmtId="164" fontId="78" fillId="3" borderId="0" xfId="0" applyNumberFormat="1" applyFont="1" applyFill="1" applyAlignment="1">
      <alignment vertical="center"/>
    </xf>
    <xf numFmtId="164" fontId="79" fillId="3" borderId="0" xfId="0" applyNumberFormat="1" applyFont="1" applyFill="1" applyAlignment="1">
      <alignment vertical="center"/>
    </xf>
    <xf numFmtId="0" fontId="79" fillId="0" borderId="0" xfId="0" applyFont="1" applyAlignment="1">
      <alignment vertical="center" wrapText="1"/>
    </xf>
    <xf numFmtId="0" fontId="80" fillId="0" borderId="0" xfId="0" applyFont="1" applyAlignment="1">
      <alignment vertical="center"/>
    </xf>
    <xf numFmtId="2" fontId="50" fillId="3" borderId="39" xfId="0" applyNumberFormat="1" applyFont="1" applyFill="1" applyBorder="1" applyAlignment="1">
      <alignment horizontal="left" vertical="center"/>
    </xf>
    <xf numFmtId="2" fontId="50" fillId="3" borderId="40" xfId="0" applyNumberFormat="1" applyFont="1" applyFill="1" applyBorder="1" applyAlignment="1">
      <alignment horizontal="left" vertical="center"/>
    </xf>
    <xf numFmtId="2" fontId="70" fillId="10" borderId="51" xfId="0" applyNumberFormat="1" applyFont="1" applyFill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48" fillId="7" borderId="51" xfId="0" applyFont="1" applyFill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52" xfId="0" applyFont="1" applyBorder="1" applyAlignment="1">
      <alignment vertical="center" wrapText="1"/>
    </xf>
    <xf numFmtId="0" fontId="52" fillId="8" borderId="51" xfId="0" applyFont="1" applyFill="1" applyBorder="1" applyAlignment="1">
      <alignment horizontal="left" vertical="center" wrapText="1"/>
    </xf>
    <xf numFmtId="49" fontId="49" fillId="3" borderId="66" xfId="0" applyNumberFormat="1" applyFont="1" applyFill="1" applyBorder="1" applyAlignment="1">
      <alignment horizontal="left" vertical="center"/>
    </xf>
    <xf numFmtId="2" fontId="50" fillId="3" borderId="38" xfId="0" applyNumberFormat="1" applyFont="1" applyFill="1" applyBorder="1" applyAlignment="1">
      <alignment vertical="center"/>
    </xf>
    <xf numFmtId="2" fontId="50" fillId="3" borderId="39" xfId="0" applyNumberFormat="1" applyFont="1" applyFill="1" applyBorder="1" applyAlignment="1">
      <alignment vertical="center"/>
    </xf>
    <xf numFmtId="49" fontId="49" fillId="3" borderId="9" xfId="0" applyNumberFormat="1" applyFont="1" applyFill="1" applyBorder="1" applyAlignment="1">
      <alignment horizontal="left" vertical="center"/>
    </xf>
    <xf numFmtId="164" fontId="59" fillId="3" borderId="7" xfId="0" applyNumberFormat="1" applyFont="1" applyFill="1" applyBorder="1" applyAlignment="1">
      <alignment vertical="center" wrapText="1"/>
    </xf>
    <xf numFmtId="164" fontId="59" fillId="3" borderId="45" xfId="0" applyNumberFormat="1" applyFont="1" applyFill="1" applyBorder="1" applyAlignment="1">
      <alignment vertical="center" wrapText="1"/>
    </xf>
    <xf numFmtId="2" fontId="50" fillId="3" borderId="0" xfId="0" applyNumberFormat="1" applyFont="1" applyFill="1" applyBorder="1" applyAlignment="1">
      <alignment horizontal="left" vertical="center"/>
    </xf>
    <xf numFmtId="2" fontId="51" fillId="3" borderId="40" xfId="0" applyNumberFormat="1" applyFont="1" applyFill="1" applyBorder="1" applyAlignment="1">
      <alignment horizontal="left" vertical="center"/>
    </xf>
    <xf numFmtId="2" fontId="50" fillId="3" borderId="71" xfId="0" applyNumberFormat="1" applyFont="1" applyFill="1" applyBorder="1" applyAlignment="1">
      <alignment horizontal="left" vertical="center"/>
    </xf>
    <xf numFmtId="164" fontId="6" fillId="3" borderId="67" xfId="0" applyNumberFormat="1" applyFont="1" applyFill="1" applyBorder="1" applyAlignment="1">
      <alignment horizontal="right" vertical="center"/>
    </xf>
    <xf numFmtId="164" fontId="6" fillId="3" borderId="70" xfId="0" applyNumberFormat="1" applyFont="1" applyFill="1" applyBorder="1" applyAlignment="1">
      <alignment horizontal="right" vertical="center"/>
    </xf>
    <xf numFmtId="164" fontId="6" fillId="3" borderId="36" xfId="0" applyNumberFormat="1" applyFont="1" applyFill="1" applyBorder="1" applyAlignment="1">
      <alignment horizontal="right" vertical="center"/>
    </xf>
    <xf numFmtId="164" fontId="6" fillId="3" borderId="37" xfId="0" applyNumberFormat="1" applyFont="1" applyFill="1" applyBorder="1" applyAlignment="1">
      <alignment horizontal="right" vertical="center"/>
    </xf>
    <xf numFmtId="164" fontId="52" fillId="6" borderId="5" xfId="0" applyNumberFormat="1" applyFont="1" applyFill="1" applyBorder="1" applyAlignment="1">
      <alignment vertical="center" wrapText="1"/>
    </xf>
    <xf numFmtId="0" fontId="67" fillId="2" borderId="0" xfId="2" applyFont="1" applyFill="1" applyBorder="1" applyAlignment="1">
      <alignment horizontal="left" vertical="center"/>
    </xf>
    <xf numFmtId="0" fontId="48" fillId="0" borderId="33" xfId="0" applyFont="1" applyBorder="1" applyAlignment="1">
      <alignment horizontal="left" vertical="center" wrapText="1"/>
    </xf>
    <xf numFmtId="2" fontId="43" fillId="11" borderId="10" xfId="0" applyNumberFormat="1" applyFont="1" applyFill="1" applyBorder="1" applyAlignment="1">
      <alignment horizontal="left" vertical="top" wrapText="1"/>
    </xf>
    <xf numFmtId="2" fontId="45" fillId="11" borderId="22" xfId="0" applyNumberFormat="1" applyFont="1" applyFill="1" applyBorder="1" applyAlignment="1">
      <alignment horizontal="center" vertical="top" wrapText="1"/>
    </xf>
    <xf numFmtId="164" fontId="77" fillId="11" borderId="30" xfId="0" applyNumberFormat="1" applyFont="1" applyFill="1" applyBorder="1" applyAlignment="1">
      <alignment horizontal="right" vertical="center" wrapText="1"/>
    </xf>
    <xf numFmtId="164" fontId="77" fillId="11" borderId="31" xfId="0" applyNumberFormat="1" applyFont="1" applyFill="1" applyBorder="1" applyAlignment="1">
      <alignment horizontal="right" vertical="center" wrapText="1"/>
    </xf>
    <xf numFmtId="164" fontId="7" fillId="11" borderId="6" xfId="0" applyNumberFormat="1" applyFont="1" applyFill="1" applyBorder="1" applyAlignment="1">
      <alignment horizontal="right" vertical="center" wrapText="1"/>
    </xf>
    <xf numFmtId="2" fontId="43" fillId="11" borderId="30" xfId="0" applyNumberFormat="1" applyFont="1" applyFill="1" applyBorder="1" applyAlignment="1">
      <alignment horizontal="left" vertical="center" wrapText="1"/>
    </xf>
    <xf numFmtId="2" fontId="44" fillId="11" borderId="31" xfId="0" applyNumberFormat="1" applyFont="1" applyFill="1" applyBorder="1" applyAlignment="1">
      <alignment horizontal="left" vertical="center" wrapText="1"/>
    </xf>
    <xf numFmtId="164" fontId="64" fillId="2" borderId="76" xfId="2" applyNumberFormat="1" applyFont="1" applyFill="1" applyBorder="1" applyAlignment="1">
      <alignment horizontal="right" vertical="center"/>
    </xf>
    <xf numFmtId="164" fontId="64" fillId="2" borderId="2" xfId="2" applyNumberFormat="1" applyFont="1" applyFill="1" applyBorder="1" applyAlignment="1">
      <alignment horizontal="right" vertical="center"/>
    </xf>
    <xf numFmtId="164" fontId="4" fillId="2" borderId="25" xfId="2" applyNumberFormat="1" applyFont="1" applyFill="1" applyBorder="1" applyAlignment="1">
      <alignment horizontal="left" vertical="center"/>
    </xf>
    <xf numFmtId="164" fontId="4" fillId="2" borderId="26" xfId="2" applyNumberFormat="1" applyFont="1" applyFill="1" applyBorder="1" applyAlignment="1">
      <alignment horizontal="left" vertical="center"/>
    </xf>
    <xf numFmtId="2" fontId="41" fillId="0" borderId="26" xfId="0" applyNumberFormat="1" applyFont="1" applyBorder="1" applyAlignment="1">
      <alignment horizontal="left" vertical="center"/>
    </xf>
    <xf numFmtId="164" fontId="64" fillId="2" borderId="27" xfId="2" applyNumberFormat="1" applyFont="1" applyFill="1" applyBorder="1" applyAlignment="1">
      <alignment horizontal="right" vertical="center"/>
    </xf>
    <xf numFmtId="164" fontId="65" fillId="12" borderId="6" xfId="2" applyNumberFormat="1" applyFont="1" applyFill="1" applyBorder="1" applyAlignment="1">
      <alignment horizontal="right" vertical="center"/>
    </xf>
    <xf numFmtId="164" fontId="46" fillId="0" borderId="77" xfId="0" applyNumberFormat="1" applyFont="1" applyBorder="1"/>
    <xf numFmtId="164" fontId="48" fillId="3" borderId="78" xfId="0" applyNumberFormat="1" applyFont="1" applyFill="1" applyBorder="1" applyAlignment="1">
      <alignment horizontal="right" vertical="center"/>
    </xf>
    <xf numFmtId="164" fontId="46" fillId="0" borderId="79" xfId="0" applyNumberFormat="1" applyFont="1" applyBorder="1"/>
    <xf numFmtId="164" fontId="48" fillId="3" borderId="80" xfId="0" applyNumberFormat="1" applyFont="1" applyFill="1" applyBorder="1" applyAlignment="1">
      <alignment horizontal="right" vertical="center"/>
    </xf>
    <xf numFmtId="164" fontId="46" fillId="0" borderId="81" xfId="0" applyNumberFormat="1" applyFont="1" applyBorder="1"/>
    <xf numFmtId="164" fontId="48" fillId="3" borderId="82" xfId="0" applyNumberFormat="1" applyFont="1" applyFill="1" applyBorder="1" applyAlignment="1">
      <alignment horizontal="right" vertical="center"/>
    </xf>
    <xf numFmtId="164" fontId="46" fillId="0" borderId="83" xfId="0" applyNumberFormat="1" applyFont="1" applyBorder="1"/>
    <xf numFmtId="164" fontId="48" fillId="3" borderId="84" xfId="0" applyNumberFormat="1" applyFont="1" applyFill="1" applyBorder="1" applyAlignment="1">
      <alignment horizontal="right" vertical="center"/>
    </xf>
    <xf numFmtId="164" fontId="52" fillId="6" borderId="85" xfId="0" applyNumberFormat="1" applyFont="1" applyFill="1" applyBorder="1" applyAlignment="1">
      <alignment vertical="center" wrapText="1"/>
    </xf>
    <xf numFmtId="164" fontId="52" fillId="6" borderId="6" xfId="0" applyNumberFormat="1" applyFont="1" applyFill="1" applyBorder="1" applyAlignment="1">
      <alignment vertical="center" wrapText="1"/>
    </xf>
    <xf numFmtId="2" fontId="78" fillId="0" borderId="0" xfId="0" applyNumberFormat="1" applyFont="1" applyAlignment="1">
      <alignment horizontal="left" vertical="center"/>
    </xf>
    <xf numFmtId="2" fontId="81" fillId="0" borderId="0" xfId="0" applyNumberFormat="1" applyFont="1" applyAlignment="1">
      <alignment horizontal="left" vertical="center"/>
    </xf>
    <xf numFmtId="2" fontId="82" fillId="0" borderId="0" xfId="0" applyNumberFormat="1" applyFont="1" applyAlignment="1">
      <alignment horizontal="left" vertical="center"/>
    </xf>
    <xf numFmtId="164" fontId="82" fillId="0" borderId="0" xfId="0" applyNumberFormat="1" applyFont="1" applyAlignment="1">
      <alignment horizontal="left" vertical="center"/>
    </xf>
    <xf numFmtId="164" fontId="83" fillId="0" borderId="0" xfId="1" applyNumberFormat="1" applyFont="1" applyAlignment="1">
      <alignment vertical="center"/>
    </xf>
    <xf numFmtId="164" fontId="84" fillId="0" borderId="0" xfId="1" applyNumberFormat="1" applyFont="1" applyAlignment="1">
      <alignment vertical="center"/>
    </xf>
    <xf numFmtId="0" fontId="85" fillId="0" borderId="0" xfId="1" applyFont="1"/>
    <xf numFmtId="0" fontId="86" fillId="0" borderId="0" xfId="1" applyFont="1"/>
    <xf numFmtId="0" fontId="6" fillId="0" borderId="72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7" fillId="2" borderId="0" xfId="2" applyFont="1" applyFill="1" applyBorder="1" applyAlignment="1">
      <alignment horizontal="left" vertical="center"/>
    </xf>
    <xf numFmtId="2" fontId="50" fillId="3" borderId="40" xfId="0" applyNumberFormat="1" applyFont="1" applyFill="1" applyBorder="1" applyAlignment="1">
      <alignment horizontal="left" vertical="center"/>
    </xf>
    <xf numFmtId="2" fontId="87" fillId="0" borderId="0" xfId="0" applyNumberFormat="1" applyFont="1" applyAlignment="1">
      <alignment horizontal="left" vertical="center"/>
    </xf>
    <xf numFmtId="2" fontId="88" fillId="0" borderId="0" xfId="0" applyNumberFormat="1" applyFont="1" applyAlignment="1">
      <alignment horizontal="left" vertical="center"/>
    </xf>
    <xf numFmtId="2" fontId="89" fillId="0" borderId="0" xfId="0" applyNumberFormat="1" applyFont="1" applyAlignment="1">
      <alignment horizontal="left" vertical="center"/>
    </xf>
    <xf numFmtId="164" fontId="90" fillId="0" borderId="0" xfId="0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164" fontId="42" fillId="0" borderId="0" xfId="1" applyNumberFormat="1" applyFont="1" applyAlignment="1">
      <alignment vertical="center"/>
    </xf>
    <xf numFmtId="164" fontId="48" fillId="7" borderId="51" xfId="0" applyNumberFormat="1" applyFont="1" applyFill="1" applyBorder="1" applyAlignment="1">
      <alignment vertical="center"/>
    </xf>
    <xf numFmtId="164" fontId="48" fillId="7" borderId="86" xfId="0" applyNumberFormat="1" applyFont="1" applyFill="1" applyBorder="1" applyAlignment="1">
      <alignment vertical="center"/>
    </xf>
    <xf numFmtId="164" fontId="46" fillId="3" borderId="87" xfId="0" applyNumberFormat="1" applyFont="1" applyFill="1" applyBorder="1" applyAlignment="1">
      <alignment vertical="center"/>
    </xf>
    <xf numFmtId="164" fontId="53" fillId="3" borderId="87" xfId="0" applyNumberFormat="1" applyFont="1" applyFill="1" applyBorder="1" applyAlignment="1">
      <alignment vertical="center"/>
    </xf>
    <xf numFmtId="164" fontId="6" fillId="3" borderId="49" xfId="0" applyNumberFormat="1" applyFont="1" applyFill="1" applyBorder="1" applyAlignment="1">
      <alignment vertical="center"/>
    </xf>
    <xf numFmtId="0" fontId="6" fillId="0" borderId="73" xfId="0" applyFont="1" applyBorder="1" applyAlignment="1">
      <alignment vertical="center" wrapText="1"/>
    </xf>
    <xf numFmtId="164" fontId="77" fillId="10" borderId="51" xfId="0" applyNumberFormat="1" applyFont="1" applyFill="1" applyBorder="1" applyAlignment="1">
      <alignment horizontal="right" vertical="center" wrapText="1"/>
    </xf>
    <xf numFmtId="164" fontId="6" fillId="3" borderId="41" xfId="0" applyNumberFormat="1" applyFont="1" applyFill="1" applyBorder="1" applyAlignment="1">
      <alignment vertical="center"/>
    </xf>
    <xf numFmtId="164" fontId="6" fillId="3" borderId="72" xfId="0" applyNumberFormat="1" applyFont="1" applyFill="1" applyBorder="1" applyAlignment="1">
      <alignment vertical="center"/>
    </xf>
    <xf numFmtId="164" fontId="7" fillId="10" borderId="86" xfId="0" applyNumberFormat="1" applyFont="1" applyFill="1" applyBorder="1" applyAlignment="1">
      <alignment horizontal="right" vertical="center" wrapText="1"/>
    </xf>
    <xf numFmtId="164" fontId="6" fillId="3" borderId="88" xfId="0" applyNumberFormat="1" applyFont="1" applyFill="1" applyBorder="1" applyAlignment="1">
      <alignment vertical="center"/>
    </xf>
    <xf numFmtId="164" fontId="46" fillId="3" borderId="89" xfId="0" applyNumberFormat="1" applyFont="1" applyFill="1" applyBorder="1" applyAlignment="1">
      <alignment vertical="center"/>
    </xf>
    <xf numFmtId="0" fontId="6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 wrapText="1"/>
    </xf>
    <xf numFmtId="164" fontId="6" fillId="3" borderId="30" xfId="0" applyNumberFormat="1" applyFont="1" applyFill="1" applyBorder="1" applyAlignment="1">
      <alignment vertical="center"/>
    </xf>
    <xf numFmtId="0" fontId="46" fillId="0" borderId="53" xfId="0" applyFont="1" applyBorder="1" applyAlignment="1">
      <alignment vertical="center" wrapText="1"/>
    </xf>
    <xf numFmtId="164" fontId="6" fillId="3" borderId="51" xfId="0" applyNumberFormat="1" applyFont="1" applyFill="1" applyBorder="1" applyAlignment="1">
      <alignment vertical="center"/>
    </xf>
    <xf numFmtId="164" fontId="46" fillId="3" borderId="86" xfId="0" applyNumberFormat="1" applyFont="1" applyFill="1" applyBorder="1" applyAlignment="1">
      <alignment vertical="center"/>
    </xf>
    <xf numFmtId="0" fontId="6" fillId="0" borderId="90" xfId="0" applyFont="1" applyBorder="1" applyAlignment="1">
      <alignment horizontal="left" vertical="center"/>
    </xf>
    <xf numFmtId="0" fontId="48" fillId="0" borderId="91" xfId="0" applyFont="1" applyBorder="1" applyAlignment="1">
      <alignment horizontal="left" vertical="center"/>
    </xf>
    <xf numFmtId="0" fontId="6" fillId="0" borderId="92" xfId="0" applyFont="1" applyBorder="1" applyAlignment="1">
      <alignment horizontal="left" vertical="center" wrapText="1"/>
    </xf>
    <xf numFmtId="164" fontId="6" fillId="3" borderId="90" xfId="0" applyNumberFormat="1" applyFont="1" applyFill="1" applyBorder="1" applyAlignment="1">
      <alignment vertical="center"/>
    </xf>
    <xf numFmtId="0" fontId="46" fillId="3" borderId="58" xfId="0" applyFont="1" applyFill="1" applyBorder="1" applyAlignment="1">
      <alignment vertical="center" wrapText="1"/>
    </xf>
    <xf numFmtId="0" fontId="6" fillId="3" borderId="58" xfId="0" applyFont="1" applyFill="1" applyBorder="1" applyAlignment="1">
      <alignment vertical="center" wrapText="1"/>
    </xf>
    <xf numFmtId="0" fontId="46" fillId="3" borderId="65" xfId="0" applyFont="1" applyFill="1" applyBorder="1" applyAlignment="1">
      <alignment vertical="center" wrapText="1"/>
    </xf>
    <xf numFmtId="164" fontId="6" fillId="3" borderId="92" xfId="0" applyNumberFormat="1" applyFont="1" applyFill="1" applyBorder="1" applyAlignment="1">
      <alignment vertical="center"/>
    </xf>
    <xf numFmtId="164" fontId="46" fillId="3" borderId="88" xfId="0" applyNumberFormat="1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vertical="center"/>
    </xf>
    <xf numFmtId="164" fontId="46" fillId="3" borderId="0" xfId="0" applyNumberFormat="1" applyFont="1" applyFill="1" applyBorder="1" applyAlignment="1">
      <alignment vertical="center"/>
    </xf>
    <xf numFmtId="0" fontId="46" fillId="0" borderId="0" xfId="0" applyFont="1" applyBorder="1" applyAlignment="1">
      <alignment vertical="center" wrapText="1"/>
    </xf>
    <xf numFmtId="2" fontId="91" fillId="0" borderId="0" xfId="0" applyNumberFormat="1" applyFont="1" applyAlignment="1">
      <alignment vertical="center"/>
    </xf>
    <xf numFmtId="2" fontId="92" fillId="0" borderId="0" xfId="0" applyNumberFormat="1" applyFont="1" applyAlignment="1">
      <alignment vertical="center"/>
    </xf>
    <xf numFmtId="164" fontId="93" fillId="0" borderId="0" xfId="0" applyNumberFormat="1" applyFont="1" applyAlignment="1">
      <alignment vertical="center"/>
    </xf>
    <xf numFmtId="164" fontId="94" fillId="0" borderId="0" xfId="0" applyNumberFormat="1" applyFont="1" applyAlignment="1">
      <alignment vertical="center"/>
    </xf>
    <xf numFmtId="0" fontId="95" fillId="0" borderId="0" xfId="0" applyFont="1"/>
    <xf numFmtId="0" fontId="97" fillId="3" borderId="95" xfId="0" applyFont="1" applyFill="1" applyBorder="1" applyAlignment="1">
      <alignment horizontal="left" vertical="center" wrapText="1"/>
    </xf>
    <xf numFmtId="0" fontId="98" fillId="3" borderId="96" xfId="0" applyFont="1" applyFill="1" applyBorder="1" applyAlignment="1">
      <alignment horizontal="left" vertical="center" wrapText="1"/>
    </xf>
    <xf numFmtId="0" fontId="29" fillId="3" borderId="96" xfId="0" applyFont="1" applyFill="1" applyBorder="1" applyAlignment="1">
      <alignment vertical="center" wrapText="1"/>
    </xf>
    <xf numFmtId="164" fontId="6" fillId="3" borderId="99" xfId="0" applyNumberFormat="1" applyFont="1" applyFill="1" applyBorder="1" applyAlignment="1">
      <alignment vertical="center"/>
    </xf>
    <xf numFmtId="0" fontId="6" fillId="3" borderId="96" xfId="0" applyFont="1" applyFill="1" applyBorder="1" applyAlignment="1">
      <alignment vertical="center" wrapText="1"/>
    </xf>
    <xf numFmtId="0" fontId="46" fillId="3" borderId="60" xfId="0" applyFont="1" applyFill="1" applyBorder="1" applyAlignment="1">
      <alignment vertical="center" wrapText="1"/>
    </xf>
    <xf numFmtId="2" fontId="43" fillId="11" borderId="10" xfId="0" applyNumberFormat="1" applyFont="1" applyFill="1" applyBorder="1" applyAlignment="1">
      <alignment horizontal="left" vertical="center" wrapText="1"/>
    </xf>
    <xf numFmtId="2" fontId="43" fillId="11" borderId="22" xfId="0" applyNumberFormat="1" applyFont="1" applyFill="1" applyBorder="1" applyAlignment="1">
      <alignment horizontal="left" vertical="center" wrapText="1"/>
    </xf>
    <xf numFmtId="2" fontId="45" fillId="11" borderId="21" xfId="0" applyNumberFormat="1" applyFont="1" applyFill="1" applyBorder="1" applyAlignment="1">
      <alignment horizontal="left" vertical="center" wrapText="1"/>
    </xf>
    <xf numFmtId="164" fontId="96" fillId="11" borderId="94" xfId="0" applyNumberFormat="1" applyFont="1" applyFill="1" applyBorder="1" applyAlignment="1">
      <alignment horizontal="right" vertical="center" wrapText="1"/>
    </xf>
    <xf numFmtId="2" fontId="45" fillId="11" borderId="21" xfId="0" applyNumberFormat="1" applyFont="1" applyFill="1" applyBorder="1" applyAlignment="1">
      <alignment vertical="center" wrapText="1"/>
    </xf>
    <xf numFmtId="2" fontId="45" fillId="11" borderId="22" xfId="0" applyNumberFormat="1" applyFont="1" applyFill="1" applyBorder="1" applyAlignment="1">
      <alignment vertical="center" wrapText="1"/>
    </xf>
    <xf numFmtId="2" fontId="70" fillId="10" borderId="31" xfId="0" applyNumberFormat="1" applyFont="1" applyFill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48" fillId="7" borderId="31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99" fillId="3" borderId="60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99" fillId="3" borderId="58" xfId="0" applyFont="1" applyFill="1" applyBorder="1" applyAlignment="1">
      <alignment horizontal="left" vertical="center" wrapText="1"/>
    </xf>
    <xf numFmtId="0" fontId="99" fillId="3" borderId="61" xfId="0" applyFont="1" applyFill="1" applyBorder="1" applyAlignment="1">
      <alignment horizontal="left" vertical="center" wrapText="1"/>
    </xf>
    <xf numFmtId="0" fontId="6" fillId="13" borderId="25" xfId="0" applyFont="1" applyFill="1" applyBorder="1" applyAlignment="1">
      <alignment horizontal="left" vertical="center"/>
    </xf>
    <xf numFmtId="0" fontId="48" fillId="13" borderId="26" xfId="0" applyFont="1" applyFill="1" applyBorder="1" applyAlignment="1">
      <alignment horizontal="left" vertical="center"/>
    </xf>
    <xf numFmtId="0" fontId="6" fillId="13" borderId="26" xfId="0" applyFont="1" applyFill="1" applyBorder="1" applyAlignment="1">
      <alignment horizontal="left" vertical="center" wrapText="1"/>
    </xf>
    <xf numFmtId="164" fontId="6" fillId="13" borderId="25" xfId="0" applyNumberFormat="1" applyFont="1" applyFill="1" applyBorder="1" applyAlignment="1">
      <alignment vertical="center"/>
    </xf>
    <xf numFmtId="164" fontId="6" fillId="13" borderId="26" xfId="0" applyNumberFormat="1" applyFont="1" applyFill="1" applyBorder="1" applyAlignment="1">
      <alignment vertical="center"/>
    </xf>
    <xf numFmtId="164" fontId="46" fillId="13" borderId="27" xfId="0" applyNumberFormat="1" applyFont="1" applyFill="1" applyBorder="1" applyAlignment="1">
      <alignment vertical="center"/>
    </xf>
    <xf numFmtId="0" fontId="46" fillId="13" borderId="61" xfId="0" applyFont="1" applyFill="1" applyBorder="1" applyAlignment="1">
      <alignment vertical="center" wrapText="1"/>
    </xf>
    <xf numFmtId="0" fontId="100" fillId="3" borderId="58" xfId="0" applyFont="1" applyFill="1" applyBorder="1" applyAlignment="1">
      <alignment horizontal="left" vertical="center" wrapText="1"/>
    </xf>
    <xf numFmtId="0" fontId="99" fillId="3" borderId="58" xfId="0" applyFont="1" applyFill="1" applyBorder="1" applyAlignment="1">
      <alignment vertical="center" wrapText="1"/>
    </xf>
    <xf numFmtId="0" fontId="100" fillId="3" borderId="61" xfId="0" applyFont="1" applyFill="1" applyBorder="1" applyAlignment="1">
      <alignment vertical="center" wrapText="1"/>
    </xf>
    <xf numFmtId="0" fontId="6" fillId="13" borderId="49" xfId="0" applyFont="1" applyFill="1" applyBorder="1" applyAlignment="1">
      <alignment horizontal="left" vertical="center"/>
    </xf>
    <xf numFmtId="0" fontId="48" fillId="13" borderId="50" xfId="0" applyFont="1" applyFill="1" applyBorder="1" applyAlignment="1">
      <alignment horizontal="left" vertical="center"/>
    </xf>
    <xf numFmtId="0" fontId="6" fillId="13" borderId="50" xfId="0" applyFont="1" applyFill="1" applyBorder="1" applyAlignment="1">
      <alignment horizontal="left" vertical="center" wrapText="1"/>
    </xf>
    <xf numFmtId="164" fontId="6" fillId="13" borderId="49" xfId="0" applyNumberFormat="1" applyFont="1" applyFill="1" applyBorder="1" applyAlignment="1">
      <alignment vertical="center"/>
    </xf>
    <xf numFmtId="164" fontId="6" fillId="13" borderId="50" xfId="0" applyNumberFormat="1" applyFont="1" applyFill="1" applyBorder="1" applyAlignment="1">
      <alignment vertical="center"/>
    </xf>
    <xf numFmtId="164" fontId="46" fillId="13" borderId="54" xfId="0" applyNumberFormat="1" applyFont="1" applyFill="1" applyBorder="1" applyAlignment="1">
      <alignment vertical="center"/>
    </xf>
    <xf numFmtId="0" fontId="46" fillId="13" borderId="73" xfId="0" applyFont="1" applyFill="1" applyBorder="1" applyAlignment="1">
      <alignment vertical="center" wrapText="1"/>
    </xf>
    <xf numFmtId="0" fontId="6" fillId="0" borderId="33" xfId="0" applyFont="1" applyBorder="1" applyAlignment="1">
      <alignment horizontal="left" vertical="center" wrapText="1"/>
    </xf>
    <xf numFmtId="164" fontId="53" fillId="7" borderId="6" xfId="0" applyNumberFormat="1" applyFont="1" applyFill="1" applyBorder="1" applyAlignment="1">
      <alignment vertical="center"/>
    </xf>
    <xf numFmtId="0" fontId="99" fillId="3" borderId="60" xfId="0" applyFont="1" applyFill="1" applyBorder="1" applyAlignment="1">
      <alignment vertical="center" wrapText="1"/>
    </xf>
    <xf numFmtId="0" fontId="100" fillId="3" borderId="58" xfId="0" applyFont="1" applyFill="1" applyBorder="1" applyAlignment="1">
      <alignment vertical="center" wrapText="1"/>
    </xf>
    <xf numFmtId="0" fontId="62" fillId="13" borderId="61" xfId="0" applyFont="1" applyFill="1" applyBorder="1" applyAlignment="1">
      <alignment vertical="center" wrapText="1"/>
    </xf>
    <xf numFmtId="164" fontId="46" fillId="13" borderId="2" xfId="0" applyNumberFormat="1" applyFont="1" applyFill="1" applyBorder="1" applyAlignment="1">
      <alignment vertical="center"/>
    </xf>
    <xf numFmtId="0" fontId="99" fillId="3" borderId="61" xfId="0" applyFont="1" applyFill="1" applyBorder="1" applyAlignment="1">
      <alignment vertical="center" wrapText="1"/>
    </xf>
    <xf numFmtId="0" fontId="100" fillId="2" borderId="60" xfId="2" applyFont="1" applyFill="1" applyBorder="1" applyAlignment="1">
      <alignment horizontal="left" vertical="center" wrapText="1"/>
    </xf>
    <xf numFmtId="0" fontId="100" fillId="14" borderId="61" xfId="2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/>
    </xf>
    <xf numFmtId="0" fontId="48" fillId="3" borderId="24" xfId="0" applyFont="1" applyFill="1" applyBorder="1" applyAlignment="1">
      <alignment horizontal="left" vertical="center"/>
    </xf>
    <xf numFmtId="0" fontId="6" fillId="3" borderId="24" xfId="0" applyFont="1" applyFill="1" applyBorder="1" applyAlignment="1">
      <alignment horizontal="left" vertical="center" wrapText="1"/>
    </xf>
    <xf numFmtId="0" fontId="63" fillId="3" borderId="58" xfId="0" applyFont="1" applyFill="1" applyBorder="1" applyAlignment="1">
      <alignment vertical="center" wrapText="1"/>
    </xf>
    <xf numFmtId="0" fontId="46" fillId="3" borderId="0" xfId="0" applyFont="1" applyFill="1" applyAlignment="1">
      <alignment horizontal="left" vertical="center"/>
    </xf>
    <xf numFmtId="0" fontId="6" fillId="13" borderId="23" xfId="0" applyFont="1" applyFill="1" applyBorder="1" applyAlignment="1">
      <alignment horizontal="left" vertical="center"/>
    </xf>
    <xf numFmtId="0" fontId="48" fillId="13" borderId="24" xfId="0" applyFont="1" applyFill="1" applyBorder="1" applyAlignment="1">
      <alignment horizontal="left" vertical="center"/>
    </xf>
    <xf numFmtId="0" fontId="6" fillId="13" borderId="24" xfId="0" applyFont="1" applyFill="1" applyBorder="1" applyAlignment="1">
      <alignment horizontal="left" vertical="center" wrapText="1"/>
    </xf>
    <xf numFmtId="164" fontId="6" fillId="13" borderId="23" xfId="0" applyNumberFormat="1" applyFont="1" applyFill="1" applyBorder="1" applyAlignment="1">
      <alignment vertical="center"/>
    </xf>
    <xf numFmtId="164" fontId="6" fillId="13" borderId="24" xfId="0" applyNumberFormat="1" applyFont="1" applyFill="1" applyBorder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00" fillId="3" borderId="60" xfId="0" applyFont="1" applyFill="1" applyBorder="1" applyAlignment="1">
      <alignment vertical="center" wrapText="1"/>
    </xf>
    <xf numFmtId="0" fontId="46" fillId="13" borderId="58" xfId="0" applyFont="1" applyFill="1" applyBorder="1" applyAlignment="1">
      <alignment vertical="center" wrapText="1"/>
    </xf>
    <xf numFmtId="0" fontId="62" fillId="3" borderId="61" xfId="0" applyFont="1" applyFill="1" applyBorder="1" applyAlignment="1">
      <alignment vertical="center" wrapText="1"/>
    </xf>
    <xf numFmtId="0" fontId="99" fillId="0" borderId="58" xfId="0" applyFont="1" applyBorder="1" applyAlignment="1">
      <alignment horizontal="left" vertical="center"/>
    </xf>
    <xf numFmtId="164" fontId="100" fillId="0" borderId="60" xfId="0" applyNumberFormat="1" applyFont="1" applyBorder="1" applyAlignment="1">
      <alignment horizontal="left" vertical="center" wrapText="1"/>
    </xf>
    <xf numFmtId="0" fontId="99" fillId="3" borderId="62" xfId="0" applyFont="1" applyFill="1" applyBorder="1" applyAlignment="1">
      <alignment vertical="center" wrapText="1"/>
    </xf>
    <xf numFmtId="0" fontId="100" fillId="2" borderId="58" xfId="2" applyFont="1" applyFill="1" applyBorder="1" applyAlignment="1">
      <alignment vertical="top" wrapText="1"/>
    </xf>
    <xf numFmtId="0" fontId="62" fillId="3" borderId="88" xfId="0" applyFont="1" applyFill="1" applyBorder="1" applyAlignment="1">
      <alignment vertical="center" wrapText="1"/>
    </xf>
    <xf numFmtId="0" fontId="100" fillId="2" borderId="58" xfId="2" applyFont="1" applyFill="1" applyBorder="1" applyAlignment="1">
      <alignment horizontal="left" vertical="center" wrapText="1"/>
    </xf>
    <xf numFmtId="0" fontId="6" fillId="15" borderId="23" xfId="0" applyFont="1" applyFill="1" applyBorder="1" applyAlignment="1">
      <alignment horizontal="left" vertical="center"/>
    </xf>
    <xf numFmtId="0" fontId="48" fillId="15" borderId="24" xfId="0" applyFont="1" applyFill="1" applyBorder="1" applyAlignment="1">
      <alignment horizontal="left" vertical="center"/>
    </xf>
    <xf numFmtId="0" fontId="6" fillId="15" borderId="24" xfId="0" applyFont="1" applyFill="1" applyBorder="1" applyAlignment="1">
      <alignment horizontal="left" vertical="center" wrapText="1"/>
    </xf>
    <xf numFmtId="164" fontId="6" fillId="15" borderId="23" xfId="0" applyNumberFormat="1" applyFont="1" applyFill="1" applyBorder="1" applyAlignment="1">
      <alignment vertical="center"/>
    </xf>
    <xf numFmtId="164" fontId="6" fillId="15" borderId="24" xfId="0" applyNumberFormat="1" applyFont="1" applyFill="1" applyBorder="1" applyAlignment="1">
      <alignment vertical="center"/>
    </xf>
    <xf numFmtId="164" fontId="6" fillId="15" borderId="2" xfId="0" applyNumberFormat="1" applyFont="1" applyFill="1" applyBorder="1" applyAlignment="1">
      <alignment vertical="center"/>
    </xf>
    <xf numFmtId="0" fontId="99" fillId="15" borderId="58" xfId="0" applyFont="1" applyFill="1" applyBorder="1" applyAlignment="1">
      <alignment vertical="center" wrapText="1"/>
    </xf>
    <xf numFmtId="0" fontId="62" fillId="3" borderId="60" xfId="0" applyFont="1" applyFill="1" applyBorder="1" applyAlignment="1">
      <alignment vertical="center" wrapText="1"/>
    </xf>
    <xf numFmtId="0" fontId="100" fillId="2" borderId="62" xfId="2" applyFont="1" applyFill="1" applyBorder="1" applyAlignment="1">
      <alignment horizontal="left" vertical="center" wrapText="1"/>
    </xf>
    <xf numFmtId="0" fontId="100" fillId="14" borderId="73" xfId="2" applyFont="1" applyFill="1" applyBorder="1" applyAlignment="1">
      <alignment horizontal="left" vertical="center" wrapText="1"/>
    </xf>
    <xf numFmtId="164" fontId="36" fillId="7" borderId="53" xfId="0" applyNumberFormat="1" applyFont="1" applyFill="1" applyBorder="1" applyAlignment="1">
      <alignment horizontal="left" vertical="center"/>
    </xf>
    <xf numFmtId="0" fontId="62" fillId="3" borderId="58" xfId="0" applyFont="1" applyFill="1" applyBorder="1" applyAlignment="1">
      <alignment vertical="center" wrapText="1"/>
    </xf>
    <xf numFmtId="164" fontId="107" fillId="7" borderId="53" xfId="0" applyNumberFormat="1" applyFont="1" applyFill="1" applyBorder="1" applyAlignment="1">
      <alignment horizontal="left" vertical="center"/>
    </xf>
    <xf numFmtId="0" fontId="100" fillId="15" borderId="58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164" fontId="6" fillId="13" borderId="27" xfId="0" applyNumberFormat="1" applyFont="1" applyFill="1" applyBorder="1" applyAlignment="1">
      <alignment vertical="center"/>
    </xf>
    <xf numFmtId="0" fontId="108" fillId="3" borderId="61" xfId="0" applyFont="1" applyFill="1" applyBorder="1" applyAlignment="1">
      <alignment vertical="center" wrapText="1"/>
    </xf>
    <xf numFmtId="0" fontId="99" fillId="0" borderId="62" xfId="0" applyFont="1" applyBorder="1" applyAlignment="1">
      <alignment vertical="center" wrapText="1"/>
    </xf>
    <xf numFmtId="0" fontId="52" fillId="8" borderId="31" xfId="0" applyFont="1" applyFill="1" applyBorder="1" applyAlignment="1">
      <alignment horizontal="left" vertical="center" wrapText="1"/>
    </xf>
    <xf numFmtId="164" fontId="7" fillId="8" borderId="6" xfId="0" applyNumberFormat="1" applyFont="1" applyFill="1" applyBorder="1" applyAlignment="1">
      <alignment vertical="center"/>
    </xf>
    <xf numFmtId="0" fontId="6" fillId="15" borderId="25" xfId="0" applyFont="1" applyFill="1" applyBorder="1" applyAlignment="1">
      <alignment horizontal="left" vertical="center"/>
    </xf>
    <xf numFmtId="0" fontId="48" fillId="15" borderId="26" xfId="0" applyFont="1" applyFill="1" applyBorder="1" applyAlignment="1">
      <alignment horizontal="left" vertical="center"/>
    </xf>
    <xf numFmtId="0" fontId="6" fillId="15" borderId="26" xfId="0" applyFont="1" applyFill="1" applyBorder="1" applyAlignment="1">
      <alignment horizontal="left" vertical="center" wrapText="1"/>
    </xf>
    <xf numFmtId="164" fontId="6" fillId="15" borderId="25" xfId="0" applyNumberFormat="1" applyFont="1" applyFill="1" applyBorder="1" applyAlignment="1">
      <alignment vertical="center"/>
    </xf>
    <xf numFmtId="164" fontId="6" fillId="15" borderId="26" xfId="0" applyNumberFormat="1" applyFont="1" applyFill="1" applyBorder="1" applyAlignment="1">
      <alignment vertical="center"/>
    </xf>
    <xf numFmtId="164" fontId="46" fillId="15" borderId="27" xfId="0" applyNumberFormat="1" applyFont="1" applyFill="1" applyBorder="1" applyAlignment="1">
      <alignment vertical="center"/>
    </xf>
    <xf numFmtId="0" fontId="63" fillId="15" borderId="58" xfId="0" applyFont="1" applyFill="1" applyBorder="1" applyAlignment="1">
      <alignment vertical="center" wrapText="1"/>
    </xf>
    <xf numFmtId="0" fontId="100" fillId="15" borderId="58" xfId="0" applyFont="1" applyFill="1" applyBorder="1" applyAlignment="1">
      <alignment horizontal="left" vertical="center" wrapText="1"/>
    </xf>
    <xf numFmtId="164" fontId="6" fillId="15" borderId="27" xfId="0" applyNumberFormat="1" applyFont="1" applyFill="1" applyBorder="1" applyAlignment="1">
      <alignment vertical="center"/>
    </xf>
    <xf numFmtId="0" fontId="100" fillId="15" borderId="61" xfId="0" applyFont="1" applyFill="1" applyBorder="1" applyAlignment="1">
      <alignment horizontal="left" vertical="center" wrapText="1"/>
    </xf>
    <xf numFmtId="0" fontId="6" fillId="15" borderId="32" xfId="0" applyFont="1" applyFill="1" applyBorder="1" applyAlignment="1">
      <alignment horizontal="left" vertical="center"/>
    </xf>
    <xf numFmtId="0" fontId="48" fillId="15" borderId="33" xfId="0" applyFont="1" applyFill="1" applyBorder="1" applyAlignment="1">
      <alignment horizontal="left" vertical="center"/>
    </xf>
    <xf numFmtId="0" fontId="6" fillId="15" borderId="33" xfId="0" applyFont="1" applyFill="1" applyBorder="1" applyAlignment="1">
      <alignment horizontal="left" vertical="center" wrapText="1"/>
    </xf>
    <xf numFmtId="164" fontId="6" fillId="15" borderId="32" xfId="0" applyNumberFormat="1" applyFont="1" applyFill="1" applyBorder="1" applyAlignment="1">
      <alignment vertical="center"/>
    </xf>
    <xf numFmtId="164" fontId="6" fillId="15" borderId="33" xfId="0" applyNumberFormat="1" applyFont="1" applyFill="1" applyBorder="1" applyAlignment="1">
      <alignment vertical="center"/>
    </xf>
    <xf numFmtId="164" fontId="6" fillId="15" borderId="4" xfId="0" applyNumberFormat="1" applyFont="1" applyFill="1" applyBorder="1" applyAlignment="1">
      <alignment vertical="center"/>
    </xf>
    <xf numFmtId="0" fontId="46" fillId="15" borderId="62" xfId="0" applyFont="1" applyFill="1" applyBorder="1" applyAlignment="1">
      <alignment vertical="center" wrapText="1"/>
    </xf>
    <xf numFmtId="0" fontId="6" fillId="15" borderId="28" xfId="0" applyFont="1" applyFill="1" applyBorder="1" applyAlignment="1">
      <alignment horizontal="left" vertical="center"/>
    </xf>
    <xf numFmtId="0" fontId="48" fillId="15" borderId="29" xfId="0" applyFont="1" applyFill="1" applyBorder="1" applyAlignment="1">
      <alignment horizontal="left" vertical="center"/>
    </xf>
    <xf numFmtId="0" fontId="6" fillId="15" borderId="29" xfId="0" applyFont="1" applyFill="1" applyBorder="1" applyAlignment="1">
      <alignment horizontal="left" vertical="center" wrapText="1"/>
    </xf>
    <xf numFmtId="164" fontId="6" fillId="15" borderId="28" xfId="0" applyNumberFormat="1" applyFont="1" applyFill="1" applyBorder="1" applyAlignment="1">
      <alignment vertical="center"/>
    </xf>
    <xf numFmtId="164" fontId="6" fillId="15" borderId="29" xfId="0" applyNumberFormat="1" applyFont="1" applyFill="1" applyBorder="1" applyAlignment="1">
      <alignment vertical="center"/>
    </xf>
    <xf numFmtId="164" fontId="48" fillId="15" borderId="3" xfId="0" applyNumberFormat="1" applyFont="1" applyFill="1" applyBorder="1" applyAlignment="1">
      <alignment vertical="center"/>
    </xf>
    <xf numFmtId="0" fontId="100" fillId="15" borderId="60" xfId="0" applyFont="1" applyFill="1" applyBorder="1" applyAlignment="1">
      <alignment vertical="center" wrapText="1"/>
    </xf>
    <xf numFmtId="0" fontId="102" fillId="15" borderId="61" xfId="0" applyFont="1" applyFill="1" applyBorder="1" applyAlignment="1">
      <alignment vertical="center" wrapText="1"/>
    </xf>
    <xf numFmtId="164" fontId="46" fillId="15" borderId="2" xfId="0" applyNumberFormat="1" applyFont="1" applyFill="1" applyBorder="1" applyAlignment="1">
      <alignment vertical="center"/>
    </xf>
    <xf numFmtId="164" fontId="6" fillId="15" borderId="58" xfId="0" applyNumberFormat="1" applyFont="1" applyFill="1" applyBorder="1" applyAlignment="1">
      <alignment horizontal="left" vertical="center" wrapText="1"/>
    </xf>
    <xf numFmtId="0" fontId="62" fillId="15" borderId="88" xfId="0" applyFont="1" applyFill="1" applyBorder="1" applyAlignment="1">
      <alignment vertical="center" wrapText="1"/>
    </xf>
    <xf numFmtId="0" fontId="61" fillId="0" borderId="0" xfId="0" applyFont="1" applyBorder="1" applyAlignment="1">
      <alignment horizontal="left" vertical="center"/>
    </xf>
    <xf numFmtId="165" fontId="36" fillId="4" borderId="13" xfId="0" applyNumberFormat="1" applyFont="1" applyFill="1" applyBorder="1" applyAlignment="1" applyProtection="1">
      <alignment horizontal="center" vertical="center" wrapText="1"/>
    </xf>
    <xf numFmtId="165" fontId="36" fillId="4" borderId="0" xfId="0" applyNumberFormat="1" applyFont="1" applyFill="1" applyBorder="1" applyAlignment="1" applyProtection="1">
      <alignment horizontal="center" vertical="center" wrapText="1"/>
    </xf>
    <xf numFmtId="165" fontId="37" fillId="4" borderId="13" xfId="0" applyNumberFormat="1" applyFont="1" applyFill="1" applyBorder="1" applyAlignment="1" applyProtection="1">
      <alignment horizontal="center" vertical="center" wrapText="1"/>
    </xf>
    <xf numFmtId="165" fontId="37" fillId="4" borderId="0" xfId="0" applyNumberFormat="1" applyFont="1" applyFill="1" applyBorder="1" applyAlignment="1" applyProtection="1">
      <alignment horizontal="center" vertical="center" wrapText="1"/>
    </xf>
    <xf numFmtId="0" fontId="26" fillId="5" borderId="12" xfId="0" applyFont="1" applyFill="1" applyBorder="1" applyAlignment="1" applyProtection="1">
      <alignment horizontal="left" vertical="center"/>
    </xf>
    <xf numFmtId="0" fontId="26" fillId="5" borderId="12" xfId="0" applyFont="1" applyFill="1" applyBorder="1" applyAlignment="1" applyProtection="1">
      <alignment horizontal="left" vertical="center" wrapText="1"/>
    </xf>
    <xf numFmtId="0" fontId="26" fillId="4" borderId="19" xfId="0" applyFont="1" applyFill="1" applyBorder="1" applyAlignment="1" applyProtection="1">
      <alignment horizontal="left" vertical="center"/>
    </xf>
    <xf numFmtId="0" fontId="26" fillId="4" borderId="20" xfId="0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horizontal="justify"/>
    </xf>
    <xf numFmtId="0" fontId="18" fillId="4" borderId="11" xfId="0" applyFont="1" applyFill="1" applyBorder="1" applyAlignment="1" applyProtection="1">
      <alignment horizontal="justify" vertical="center"/>
    </xf>
    <xf numFmtId="0" fontId="21" fillId="5" borderId="12" xfId="0" applyFont="1" applyFill="1" applyBorder="1" applyAlignment="1" applyProtection="1">
      <alignment horizontal="left" vertical="center" wrapText="1"/>
    </xf>
    <xf numFmtId="0" fontId="26" fillId="4" borderId="14" xfId="0" applyFont="1" applyFill="1" applyBorder="1" applyAlignment="1" applyProtection="1">
      <alignment horizontal="left" vertical="center" wrapText="1"/>
    </xf>
    <xf numFmtId="0" fontId="26" fillId="4" borderId="15" xfId="0" applyFont="1" applyFill="1" applyBorder="1" applyAlignment="1" applyProtection="1">
      <alignment horizontal="left" vertical="center" wrapText="1"/>
    </xf>
    <xf numFmtId="0" fontId="15" fillId="0" borderId="0" xfId="0" applyFont="1" applyFill="1" applyAlignment="1" applyProtection="1">
      <alignment horizontal="justify" vertical="center"/>
    </xf>
    <xf numFmtId="0" fontId="18" fillId="0" borderId="11" xfId="0" applyFont="1" applyFill="1" applyBorder="1" applyAlignment="1" applyProtection="1">
      <alignment horizontal="justify" vertical="center"/>
    </xf>
    <xf numFmtId="0" fontId="62" fillId="0" borderId="61" xfId="0" applyFont="1" applyBorder="1" applyAlignment="1">
      <alignment horizontal="left" vertical="center" wrapText="1"/>
    </xf>
    <xf numFmtId="0" fontId="62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164" fontId="4" fillId="2" borderId="74" xfId="2" applyNumberFormat="1" applyFont="1" applyFill="1" applyBorder="1" applyAlignment="1">
      <alignment horizontal="left" vertical="center"/>
    </xf>
    <xf numFmtId="164" fontId="4" fillId="2" borderId="75" xfId="2" applyNumberFormat="1" applyFont="1" applyFill="1" applyBorder="1" applyAlignment="1">
      <alignment horizontal="left" vertical="center"/>
    </xf>
    <xf numFmtId="164" fontId="4" fillId="2" borderId="23" xfId="2" applyNumberFormat="1" applyFont="1" applyFill="1" applyBorder="1" applyAlignment="1">
      <alignment horizontal="left" vertical="center"/>
    </xf>
    <xf numFmtId="164" fontId="4" fillId="2" borderId="24" xfId="2" applyNumberFormat="1" applyFont="1" applyFill="1" applyBorder="1" applyAlignment="1">
      <alignment horizontal="left" vertical="center"/>
    </xf>
    <xf numFmtId="164" fontId="7" fillId="12" borderId="59" xfId="2" applyNumberFormat="1" applyFont="1" applyFill="1" applyBorder="1" applyAlignment="1">
      <alignment horizontal="left" vertical="center"/>
    </xf>
    <xf numFmtId="164" fontId="7" fillId="12" borderId="1" xfId="2" applyNumberFormat="1" applyFont="1" applyFill="1" applyBorder="1" applyAlignment="1">
      <alignment horizontal="left" vertical="center"/>
    </xf>
    <xf numFmtId="164" fontId="7" fillId="12" borderId="5" xfId="2" applyNumberFormat="1" applyFont="1" applyFill="1" applyBorder="1" applyAlignment="1">
      <alignment horizontal="left" vertical="center"/>
    </xf>
    <xf numFmtId="164" fontId="48" fillId="7" borderId="55" xfId="0" applyNumberFormat="1" applyFont="1" applyFill="1" applyBorder="1" applyAlignment="1">
      <alignment horizontal="center" vertical="center"/>
    </xf>
    <xf numFmtId="164" fontId="48" fillId="7" borderId="56" xfId="0" applyNumberFormat="1" applyFont="1" applyFill="1" applyBorder="1" applyAlignment="1">
      <alignment horizontal="center" vertical="center"/>
    </xf>
    <xf numFmtId="164" fontId="48" fillId="7" borderId="57" xfId="0" applyNumberFormat="1" applyFont="1" applyFill="1" applyBorder="1" applyAlignment="1">
      <alignment horizontal="center" vertical="center"/>
    </xf>
    <xf numFmtId="0" fontId="48" fillId="7" borderId="55" xfId="0" applyFont="1" applyFill="1" applyBorder="1" applyAlignment="1">
      <alignment horizontal="left" vertical="center"/>
    </xf>
    <xf numFmtId="0" fontId="48" fillId="7" borderId="56" xfId="0" applyFont="1" applyFill="1" applyBorder="1" applyAlignment="1">
      <alignment horizontal="left" vertical="center"/>
    </xf>
    <xf numFmtId="0" fontId="48" fillId="7" borderId="57" xfId="0" applyFont="1" applyFill="1" applyBorder="1" applyAlignment="1">
      <alignment horizontal="left" vertical="center"/>
    </xf>
    <xf numFmtId="0" fontId="6" fillId="0" borderId="72" xfId="0" applyFont="1" applyBorder="1" applyAlignment="1">
      <alignment horizontal="left" vertical="center" wrapText="1"/>
    </xf>
    <xf numFmtId="0" fontId="6" fillId="0" borderId="73" xfId="0" applyFont="1" applyBorder="1" applyAlignment="1">
      <alignment horizontal="left" vertical="center" wrapText="1"/>
    </xf>
    <xf numFmtId="0" fontId="6" fillId="3" borderId="64" xfId="0" applyFont="1" applyFill="1" applyBorder="1" applyAlignment="1">
      <alignment horizontal="left" vertical="center" wrapText="1"/>
    </xf>
    <xf numFmtId="0" fontId="6" fillId="3" borderId="62" xfId="0" applyFont="1" applyFill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52" fillId="9" borderId="59" xfId="0" applyFont="1" applyFill="1" applyBorder="1" applyAlignment="1">
      <alignment horizontal="left" vertical="center"/>
    </xf>
    <xf numFmtId="0" fontId="52" fillId="9" borderId="1" xfId="0" applyFont="1" applyFill="1" applyBorder="1" applyAlignment="1">
      <alignment horizontal="left" vertical="center"/>
    </xf>
    <xf numFmtId="0" fontId="52" fillId="9" borderId="53" xfId="0" applyFont="1" applyFill="1" applyBorder="1" applyAlignment="1">
      <alignment horizontal="left" vertical="center"/>
    </xf>
    <xf numFmtId="0" fontId="67" fillId="12" borderId="59" xfId="2" applyFont="1" applyFill="1" applyBorder="1" applyAlignment="1">
      <alignment horizontal="left" vertical="center" wrapText="1"/>
    </xf>
    <xf numFmtId="0" fontId="67" fillId="12" borderId="1" xfId="2" applyFont="1" applyFill="1" applyBorder="1" applyAlignment="1">
      <alignment horizontal="left" vertical="center" wrapText="1"/>
    </xf>
    <xf numFmtId="0" fontId="67" fillId="12" borderId="53" xfId="2" applyFont="1" applyFill="1" applyBorder="1" applyAlignment="1">
      <alignment horizontal="left" vertical="center" wrapText="1"/>
    </xf>
    <xf numFmtId="0" fontId="67" fillId="2" borderId="0" xfId="2" applyFont="1" applyFill="1" applyBorder="1" applyAlignment="1">
      <alignment horizontal="left" vertical="center"/>
    </xf>
    <xf numFmtId="0" fontId="40" fillId="3" borderId="45" xfId="0" applyFont="1" applyFill="1" applyBorder="1" applyAlignment="1">
      <alignment horizontal="left" vertical="center" wrapText="1"/>
    </xf>
    <xf numFmtId="2" fontId="46" fillId="0" borderId="7" xfId="0" applyNumberFormat="1" applyFont="1" applyBorder="1" applyAlignment="1">
      <alignment horizontal="left" vertical="center"/>
    </xf>
    <xf numFmtId="2" fontId="62" fillId="0" borderId="45" xfId="0" applyNumberFormat="1" applyFont="1" applyBorder="1" applyAlignment="1">
      <alignment horizontal="left" vertical="center"/>
    </xf>
    <xf numFmtId="2" fontId="70" fillId="11" borderId="51" xfId="0" applyNumberFormat="1" applyFont="1" applyFill="1" applyBorder="1" applyAlignment="1">
      <alignment horizontal="left" vertical="center" wrapText="1"/>
    </xf>
    <xf numFmtId="2" fontId="70" fillId="11" borderId="53" xfId="0" applyNumberFormat="1" applyFont="1" applyFill="1" applyBorder="1" applyAlignment="1">
      <alignment horizontal="left" vertical="center" wrapText="1"/>
    </xf>
    <xf numFmtId="2" fontId="45" fillId="11" borderId="21" xfId="0" applyNumberFormat="1" applyFont="1" applyFill="1" applyBorder="1" applyAlignment="1">
      <alignment horizontal="left" vertical="top" wrapText="1"/>
    </xf>
    <xf numFmtId="2" fontId="45" fillId="11" borderId="22" xfId="0" applyNumberFormat="1" applyFont="1" applyFill="1" applyBorder="1" applyAlignment="1">
      <alignment horizontal="left" vertical="top" wrapText="1"/>
    </xf>
    <xf numFmtId="2" fontId="50" fillId="3" borderId="68" xfId="0" applyNumberFormat="1" applyFont="1" applyFill="1" applyBorder="1" applyAlignment="1">
      <alignment horizontal="left" vertical="center"/>
    </xf>
    <xf numFmtId="2" fontId="50" fillId="3" borderId="69" xfId="0" applyNumberFormat="1" applyFont="1" applyFill="1" applyBorder="1" applyAlignment="1">
      <alignment horizontal="left" vertical="center"/>
    </xf>
    <xf numFmtId="2" fontId="50" fillId="3" borderId="16" xfId="0" applyNumberFormat="1" applyFont="1" applyFill="1" applyBorder="1" applyAlignment="1">
      <alignment horizontal="left" vertical="center"/>
    </xf>
    <xf numFmtId="2" fontId="50" fillId="3" borderId="40" xfId="0" applyNumberFormat="1" applyFont="1" applyFill="1" applyBorder="1" applyAlignment="1">
      <alignment horizontal="left" vertical="center"/>
    </xf>
    <xf numFmtId="0" fontId="40" fillId="6" borderId="35" xfId="0" applyFont="1" applyFill="1" applyBorder="1" applyAlignment="1">
      <alignment horizontal="left" vertical="center" wrapText="1"/>
    </xf>
    <xf numFmtId="0" fontId="40" fillId="6" borderId="1" xfId="0" applyFont="1" applyFill="1" applyBorder="1" applyAlignment="1">
      <alignment horizontal="left" vertical="center" wrapText="1"/>
    </xf>
    <xf numFmtId="0" fontId="40" fillId="3" borderId="7" xfId="0" applyFont="1" applyFill="1" applyBorder="1" applyAlignment="1">
      <alignment horizontal="left" vertical="center" wrapText="1"/>
    </xf>
    <xf numFmtId="2" fontId="45" fillId="11" borderId="21" xfId="0" applyNumberFormat="1" applyFont="1" applyFill="1" applyBorder="1" applyAlignment="1">
      <alignment horizontal="left" vertical="center" wrapText="1"/>
    </xf>
    <xf numFmtId="2" fontId="45" fillId="11" borderId="22" xfId="0" applyNumberFormat="1" applyFont="1" applyFill="1" applyBorder="1" applyAlignment="1">
      <alignment horizontal="left" vertical="center" wrapText="1"/>
    </xf>
    <xf numFmtId="2" fontId="45" fillId="11" borderId="93" xfId="0" applyNumberFormat="1" applyFont="1" applyFill="1" applyBorder="1" applyAlignment="1">
      <alignment horizontal="left" vertical="center" wrapText="1"/>
    </xf>
    <xf numFmtId="0" fontId="4" fillId="3" borderId="97" xfId="0" applyFont="1" applyFill="1" applyBorder="1" applyAlignment="1">
      <alignment horizontal="left" vertical="center" wrapText="1"/>
    </xf>
    <xf numFmtId="0" fontId="4" fillId="3" borderId="98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3" borderId="100" xfId="0" applyFont="1" applyFill="1" applyBorder="1" applyAlignment="1">
      <alignment horizontal="left" vertical="center" wrapText="1"/>
    </xf>
    <xf numFmtId="0" fontId="6" fillId="3" borderId="93" xfId="0" applyFont="1" applyFill="1" applyBorder="1" applyAlignment="1">
      <alignment horizontal="left" vertical="center" wrapText="1"/>
    </xf>
  </cellXfs>
  <cellStyles count="10">
    <cellStyle name="Excel Built-in Normal" xfId="1"/>
    <cellStyle name="Excel Built-in Normal 1" xfId="2"/>
    <cellStyle name="Excel Built-in Normal 2" xfId="8"/>
    <cellStyle name="Header" xfId="5"/>
    <cellStyle name="Normální" xfId="0" builtinId="0"/>
    <cellStyle name="Normální 2" xfId="4"/>
    <cellStyle name="Normální 3" xfId="3"/>
    <cellStyle name="Normální 4" xfId="6"/>
    <cellStyle name="Normální 4 2" xfId="9"/>
    <cellStyle name="Normální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G27" sqref="G27"/>
    </sheetView>
  </sheetViews>
  <sheetFormatPr defaultRowHeight="14.4" x14ac:dyDescent="0.3"/>
  <cols>
    <col min="1" max="1" width="7.6640625" style="4" customWidth="1"/>
    <col min="2" max="2" width="33.6640625" style="4" customWidth="1"/>
    <col min="3" max="4" width="19.6640625" style="4" customWidth="1"/>
    <col min="5" max="5" width="19.6640625" style="5" customWidth="1"/>
  </cols>
  <sheetData>
    <row r="1" spans="1:5" s="1" customFormat="1" x14ac:dyDescent="0.3">
      <c r="A1" s="4"/>
      <c r="B1" s="4"/>
      <c r="C1" s="4"/>
      <c r="D1" s="4"/>
      <c r="E1" s="5"/>
    </row>
    <row r="2" spans="1:5" s="1" customFormat="1" ht="21" customHeight="1" x14ac:dyDescent="0.3">
      <c r="A2" s="6" t="s">
        <v>38</v>
      </c>
      <c r="B2" s="7"/>
      <c r="C2" s="7"/>
      <c r="D2" s="7"/>
      <c r="E2" s="8"/>
    </row>
    <row r="3" spans="1:5" ht="15.75" customHeight="1" x14ac:dyDescent="0.3">
      <c r="A3" s="9"/>
    </row>
    <row r="4" spans="1:5" ht="15.75" customHeight="1" x14ac:dyDescent="0.3">
      <c r="A4" s="390" t="s">
        <v>39</v>
      </c>
      <c r="B4" s="390"/>
      <c r="C4" s="390"/>
      <c r="D4" s="390"/>
    </row>
    <row r="5" spans="1:5" ht="15.75" customHeight="1" thickBot="1" x14ac:dyDescent="0.35">
      <c r="A5" s="10" t="s">
        <v>180</v>
      </c>
      <c r="E5" s="5">
        <v>93000000</v>
      </c>
    </row>
    <row r="6" spans="1:5" ht="15.75" customHeight="1" x14ac:dyDescent="0.3">
      <c r="A6" s="391" t="s">
        <v>40</v>
      </c>
      <c r="B6" s="391"/>
      <c r="C6" s="391"/>
      <c r="D6" s="391"/>
      <c r="E6" s="63">
        <f>SUM(E5)</f>
        <v>93000000</v>
      </c>
    </row>
    <row r="7" spans="1:5" ht="15.75" customHeight="1" x14ac:dyDescent="0.3">
      <c r="A7" s="11"/>
      <c r="E7" s="47"/>
    </row>
    <row r="8" spans="1:5" ht="15.75" customHeight="1" x14ac:dyDescent="0.3">
      <c r="A8" s="390" t="s">
        <v>41</v>
      </c>
      <c r="B8" s="390"/>
      <c r="C8" s="390"/>
      <c r="D8" s="390"/>
      <c r="E8" s="47"/>
    </row>
    <row r="9" spans="1:5" ht="15.75" customHeight="1" thickBot="1" x14ac:dyDescent="0.35">
      <c r="A9" s="10" t="s">
        <v>180</v>
      </c>
      <c r="E9" s="5">
        <v>100000000</v>
      </c>
    </row>
    <row r="10" spans="1:5" ht="15.75" customHeight="1" x14ac:dyDescent="0.3">
      <c r="A10" s="391" t="s">
        <v>42</v>
      </c>
      <c r="B10" s="391"/>
      <c r="C10" s="391"/>
      <c r="D10" s="391"/>
      <c r="E10" s="63">
        <f>SUM(E9)</f>
        <v>100000000</v>
      </c>
    </row>
    <row r="11" spans="1:5" ht="15.75" customHeight="1" x14ac:dyDescent="0.3">
      <c r="A11" s="11"/>
      <c r="E11" s="48"/>
    </row>
    <row r="12" spans="1:5" ht="15.75" customHeight="1" x14ac:dyDescent="0.3">
      <c r="A12" s="390" t="s">
        <v>43</v>
      </c>
      <c r="B12" s="390"/>
      <c r="C12" s="390"/>
      <c r="D12" s="390"/>
      <c r="E12" s="48"/>
    </row>
    <row r="13" spans="1:5" ht="15.75" customHeight="1" x14ac:dyDescent="0.3">
      <c r="A13" s="385" t="s">
        <v>181</v>
      </c>
      <c r="B13" s="385"/>
      <c r="C13" s="385"/>
      <c r="D13" s="385"/>
      <c r="E13" s="62">
        <v>8494940.6300000008</v>
      </c>
    </row>
    <row r="14" spans="1:5" ht="15.75" customHeight="1" x14ac:dyDescent="0.3">
      <c r="A14" s="385" t="s">
        <v>182</v>
      </c>
      <c r="B14" s="385"/>
      <c r="C14" s="385"/>
      <c r="D14" s="385"/>
      <c r="E14" s="58">
        <v>0</v>
      </c>
    </row>
    <row r="15" spans="1:5" ht="15.75" customHeight="1" thickBot="1" x14ac:dyDescent="0.35">
      <c r="A15" s="385" t="s">
        <v>183</v>
      </c>
      <c r="B15" s="385"/>
      <c r="C15" s="385"/>
      <c r="D15" s="385"/>
      <c r="E15" s="58">
        <v>-1494940.63</v>
      </c>
    </row>
    <row r="16" spans="1:5" ht="15.75" customHeight="1" x14ac:dyDescent="0.3">
      <c r="A16" s="386" t="s">
        <v>44</v>
      </c>
      <c r="B16" s="386"/>
      <c r="C16" s="386"/>
      <c r="D16" s="386"/>
      <c r="E16" s="63">
        <f>SUM(E13:E15)</f>
        <v>7000000.0000000009</v>
      </c>
    </row>
    <row r="17" spans="1:5" ht="15.75" customHeight="1" x14ac:dyDescent="0.3"/>
    <row r="18" spans="1:5" ht="15.75" customHeight="1" x14ac:dyDescent="0.3"/>
    <row r="19" spans="1:5" ht="15.75" customHeight="1" x14ac:dyDescent="0.3"/>
    <row r="20" spans="1:5" ht="15.75" customHeight="1" thickBot="1" x14ac:dyDescent="0.35">
      <c r="A20" s="6" t="s">
        <v>45</v>
      </c>
      <c r="B20" s="7"/>
      <c r="C20" s="7"/>
      <c r="D20" s="7"/>
      <c r="E20" s="8"/>
    </row>
    <row r="21" spans="1:5" ht="15.75" customHeight="1" thickBot="1" x14ac:dyDescent="0.35">
      <c r="A21" s="387" t="s">
        <v>46</v>
      </c>
      <c r="B21" s="387"/>
      <c r="C21" s="49" t="s">
        <v>179</v>
      </c>
      <c r="D21" s="12"/>
      <c r="E21" s="13"/>
    </row>
    <row r="22" spans="1:5" ht="15.75" customHeight="1" x14ac:dyDescent="0.3">
      <c r="A22" s="388" t="s">
        <v>286</v>
      </c>
      <c r="B22" s="388"/>
      <c r="C22" s="50">
        <f>SUM(E6)</f>
        <v>93000000</v>
      </c>
      <c r="D22" s="14"/>
      <c r="E22" s="15"/>
    </row>
    <row r="23" spans="1:5" ht="15.75" customHeight="1" thickBot="1" x14ac:dyDescent="0.35">
      <c r="A23" s="389" t="s">
        <v>287</v>
      </c>
      <c r="B23" s="389"/>
      <c r="C23" s="51">
        <f>SUM(E9)</f>
        <v>100000000</v>
      </c>
      <c r="D23" s="14"/>
      <c r="E23" s="15"/>
    </row>
    <row r="24" spans="1:5" ht="15.75" customHeight="1" thickBot="1" x14ac:dyDescent="0.35">
      <c r="A24" s="381" t="s">
        <v>47</v>
      </c>
      <c r="B24" s="381"/>
      <c r="C24" s="52">
        <f>SUM(C22-C23)</f>
        <v>-7000000</v>
      </c>
      <c r="D24" s="16"/>
      <c r="E24" s="17"/>
    </row>
    <row r="25" spans="1:5" ht="15.75" customHeight="1" thickBot="1" x14ac:dyDescent="0.35">
      <c r="A25" s="18"/>
      <c r="B25" s="18"/>
      <c r="C25" s="53"/>
      <c r="D25" s="19"/>
      <c r="E25" s="20"/>
    </row>
    <row r="26" spans="1:5" ht="15.75" customHeight="1" thickBot="1" x14ac:dyDescent="0.35">
      <c r="A26" s="382" t="s">
        <v>48</v>
      </c>
      <c r="B26" s="382"/>
      <c r="C26" s="49" t="s">
        <v>179</v>
      </c>
      <c r="D26" s="12"/>
      <c r="E26" s="13"/>
    </row>
    <row r="27" spans="1:5" ht="25.5" customHeight="1" x14ac:dyDescent="0.3">
      <c r="A27" s="21" t="s">
        <v>49</v>
      </c>
      <c r="B27" s="22" t="s">
        <v>50</v>
      </c>
      <c r="C27" s="35">
        <v>8494940.6300000008</v>
      </c>
      <c r="D27" s="24"/>
      <c r="E27" s="13"/>
    </row>
    <row r="28" spans="1:5" ht="25.5" customHeight="1" x14ac:dyDescent="0.3">
      <c r="A28" s="21" t="s">
        <v>86</v>
      </c>
      <c r="B28" s="22" t="s">
        <v>59</v>
      </c>
      <c r="C28" s="23">
        <f>SUM(E14)</f>
        <v>0</v>
      </c>
      <c r="D28" s="24"/>
      <c r="E28" s="25"/>
    </row>
    <row r="29" spans="1:5" ht="25.5" customHeight="1" x14ac:dyDescent="0.3">
      <c r="A29" s="21" t="s">
        <v>51</v>
      </c>
      <c r="B29" s="22" t="s">
        <v>52</v>
      </c>
      <c r="C29" s="35">
        <f>SUM(E15)</f>
        <v>-1494940.63</v>
      </c>
      <c r="D29" s="14"/>
      <c r="E29" s="15"/>
    </row>
    <row r="30" spans="1:5" ht="15.75" customHeight="1" thickBot="1" x14ac:dyDescent="0.35">
      <c r="A30" s="26" t="s">
        <v>53</v>
      </c>
      <c r="B30" s="27" t="s">
        <v>54</v>
      </c>
      <c r="C30" s="28">
        <v>0</v>
      </c>
      <c r="D30" s="24"/>
      <c r="E30" s="25"/>
    </row>
    <row r="31" spans="1:5" ht="15.75" customHeight="1" thickBot="1" x14ac:dyDescent="0.35">
      <c r="A31" s="382" t="s">
        <v>55</v>
      </c>
      <c r="B31" s="382"/>
      <c r="C31" s="52">
        <f>SUM(C27:C30)</f>
        <v>7000000.0000000009</v>
      </c>
      <c r="D31" s="16"/>
      <c r="E31" s="17"/>
    </row>
    <row r="32" spans="1:5" ht="15.75" customHeight="1" thickBot="1" x14ac:dyDescent="0.35">
      <c r="A32" s="29"/>
      <c r="B32" s="29"/>
      <c r="C32" s="54"/>
      <c r="D32" s="30"/>
      <c r="E32" s="31"/>
    </row>
    <row r="33" spans="1:5" ht="15.75" customHeight="1" thickBot="1" x14ac:dyDescent="0.35">
      <c r="A33" s="382" t="s">
        <v>56</v>
      </c>
      <c r="B33" s="382"/>
      <c r="C33" s="49" t="s">
        <v>179</v>
      </c>
      <c r="D33" s="12"/>
      <c r="E33" s="13"/>
    </row>
    <row r="34" spans="1:5" ht="15.75" customHeight="1" x14ac:dyDescent="0.3">
      <c r="A34" s="383" t="s">
        <v>57</v>
      </c>
      <c r="B34" s="383"/>
      <c r="C34" s="55">
        <f>SUM(C22+C27+C28)</f>
        <v>101494940.63</v>
      </c>
      <c r="D34" s="14"/>
      <c r="E34" s="15"/>
    </row>
    <row r="35" spans="1:5" ht="15.75" customHeight="1" thickBot="1" x14ac:dyDescent="0.35">
      <c r="A35" s="384" t="s">
        <v>58</v>
      </c>
      <c r="B35" s="384"/>
      <c r="C35" s="56">
        <f>SUM(C23-C29)</f>
        <v>101494940.63</v>
      </c>
      <c r="D35" s="377"/>
      <c r="E35" s="378"/>
    </row>
    <row r="36" spans="1:5" ht="15.75" customHeight="1" thickBot="1" x14ac:dyDescent="0.35">
      <c r="A36" s="29"/>
      <c r="B36" s="29"/>
      <c r="C36" s="57">
        <f>SUM(C34-C35)</f>
        <v>0</v>
      </c>
      <c r="D36" s="379"/>
      <c r="E36" s="380"/>
    </row>
    <row r="37" spans="1:5" ht="15.75" customHeight="1" x14ac:dyDescent="0.3"/>
    <row r="38" spans="1:5" x14ac:dyDescent="0.3">
      <c r="A38" s="376" t="s">
        <v>109</v>
      </c>
      <c r="B38" s="376"/>
      <c r="C38" s="376"/>
      <c r="D38" s="74"/>
      <c r="E38" s="109"/>
    </row>
    <row r="39" spans="1:5" s="4" customFormat="1" ht="16.350000000000001" customHeight="1" x14ac:dyDescent="0.3">
      <c r="E39" s="5"/>
    </row>
    <row r="40" spans="1:5" s="4" customFormat="1" ht="16.350000000000001" customHeight="1" x14ac:dyDescent="0.3">
      <c r="E40" s="5"/>
    </row>
    <row r="41" spans="1:5" s="4" customFormat="1" ht="16.350000000000001" customHeight="1" x14ac:dyDescent="0.3">
      <c r="E41" s="5"/>
    </row>
    <row r="42" spans="1:5" s="4" customFormat="1" ht="16.350000000000001" customHeight="1" x14ac:dyDescent="0.3">
      <c r="E42" s="5"/>
    </row>
    <row r="43" spans="1:5" s="4" customFormat="1" ht="16.350000000000001" customHeight="1" x14ac:dyDescent="0.3">
      <c r="E43" s="5"/>
    </row>
    <row r="44" spans="1:5" s="4" customFormat="1" ht="16.350000000000001" customHeight="1" x14ac:dyDescent="0.3">
      <c r="E44" s="5"/>
    </row>
    <row r="45" spans="1:5" s="4" customFormat="1" ht="16.350000000000001" customHeight="1" x14ac:dyDescent="0.3">
      <c r="E45" s="5"/>
    </row>
    <row r="46" spans="1:5" s="4" customFormat="1" ht="16.350000000000001" customHeight="1" x14ac:dyDescent="0.3">
      <c r="E46" s="5"/>
    </row>
    <row r="47" spans="1:5" s="4" customFormat="1" ht="16.350000000000001" customHeight="1" x14ac:dyDescent="0.3">
      <c r="E47" s="5"/>
    </row>
    <row r="48" spans="1:5" s="4" customFormat="1" ht="16.350000000000001" customHeight="1" x14ac:dyDescent="0.3">
      <c r="E48" s="5"/>
    </row>
    <row r="49" spans="5:5" s="4" customFormat="1" ht="16.350000000000001" customHeight="1" x14ac:dyDescent="0.3">
      <c r="E49" s="5"/>
    </row>
    <row r="50" spans="5:5" s="4" customFormat="1" ht="16.350000000000001" customHeight="1" x14ac:dyDescent="0.3">
      <c r="E50" s="5"/>
    </row>
    <row r="51" spans="5:5" s="4" customFormat="1" ht="16.350000000000001" customHeight="1" x14ac:dyDescent="0.3">
      <c r="E51" s="5"/>
    </row>
    <row r="52" spans="5:5" s="4" customFormat="1" ht="16.350000000000001" customHeight="1" x14ac:dyDescent="0.3">
      <c r="E52" s="5"/>
    </row>
    <row r="53" spans="5:5" s="4" customFormat="1" ht="16.350000000000001" customHeight="1" x14ac:dyDescent="0.3">
      <c r="E53" s="5"/>
    </row>
    <row r="54" spans="5:5" s="4" customFormat="1" ht="16.350000000000001" customHeight="1" x14ac:dyDescent="0.3">
      <c r="E54" s="5"/>
    </row>
    <row r="55" spans="5:5" s="4" customFormat="1" ht="16.350000000000001" customHeight="1" x14ac:dyDescent="0.3">
      <c r="E55" s="5"/>
    </row>
    <row r="56" spans="5:5" s="4" customFormat="1" ht="16.350000000000001" customHeight="1" x14ac:dyDescent="0.3">
      <c r="E56" s="5"/>
    </row>
    <row r="57" spans="5:5" s="4" customFormat="1" ht="16.350000000000001" customHeight="1" x14ac:dyDescent="0.3">
      <c r="E57" s="5"/>
    </row>
    <row r="58" spans="5:5" s="4" customFormat="1" ht="16.350000000000001" customHeight="1" x14ac:dyDescent="0.3">
      <c r="E58" s="5"/>
    </row>
    <row r="59" spans="5:5" s="4" customFormat="1" ht="16.350000000000001" customHeight="1" x14ac:dyDescent="0.3">
      <c r="E59" s="5"/>
    </row>
    <row r="60" spans="5:5" s="4" customFormat="1" ht="16.350000000000001" customHeight="1" x14ac:dyDescent="0.3">
      <c r="E60" s="5"/>
    </row>
    <row r="61" spans="5:5" s="4" customFormat="1" ht="16.350000000000001" customHeight="1" x14ac:dyDescent="0.3">
      <c r="E61" s="5"/>
    </row>
    <row r="62" spans="5:5" s="4" customFormat="1" ht="16.350000000000001" customHeight="1" x14ac:dyDescent="0.3">
      <c r="E62" s="5"/>
    </row>
    <row r="63" spans="5:5" s="4" customFormat="1" ht="16.350000000000001" customHeight="1" x14ac:dyDescent="0.3">
      <c r="E63" s="5"/>
    </row>
    <row r="64" spans="5:5" s="4" customFormat="1" ht="16.350000000000001" customHeight="1" x14ac:dyDescent="0.3">
      <c r="E64" s="5"/>
    </row>
    <row r="65" spans="5:5" s="4" customFormat="1" ht="16.350000000000001" customHeight="1" x14ac:dyDescent="0.3">
      <c r="E65" s="5"/>
    </row>
    <row r="66" spans="5:5" s="4" customFormat="1" ht="16.350000000000001" customHeight="1" x14ac:dyDescent="0.3">
      <c r="E66" s="5"/>
    </row>
    <row r="67" spans="5:5" s="4" customFormat="1" ht="16.350000000000001" customHeight="1" x14ac:dyDescent="0.3">
      <c r="E67" s="5"/>
    </row>
    <row r="68" spans="5:5" s="4" customFormat="1" ht="16.350000000000001" customHeight="1" x14ac:dyDescent="0.3">
      <c r="E68" s="5"/>
    </row>
    <row r="69" spans="5:5" s="4" customFormat="1" ht="16.350000000000001" customHeight="1" x14ac:dyDescent="0.3">
      <c r="E69" s="5"/>
    </row>
    <row r="70" spans="5:5" s="4" customFormat="1" ht="16.350000000000001" customHeight="1" x14ac:dyDescent="0.3">
      <c r="E70" s="5"/>
    </row>
    <row r="71" spans="5:5" s="4" customFormat="1" ht="16.350000000000001" customHeight="1" x14ac:dyDescent="0.3">
      <c r="E71" s="5"/>
    </row>
    <row r="72" spans="5:5" s="4" customFormat="1" ht="16.350000000000001" customHeight="1" x14ac:dyDescent="0.3">
      <c r="E72" s="5"/>
    </row>
    <row r="73" spans="5:5" s="4" customFormat="1" ht="16.350000000000001" customHeight="1" x14ac:dyDescent="0.3">
      <c r="E73" s="5"/>
    </row>
    <row r="74" spans="5:5" s="4" customFormat="1" ht="15.75" customHeight="1" x14ac:dyDescent="0.3">
      <c r="E74" s="5"/>
    </row>
    <row r="75" spans="5:5" s="4" customFormat="1" ht="15.75" customHeight="1" x14ac:dyDescent="0.3">
      <c r="E75" s="5"/>
    </row>
    <row r="76" spans="5:5" s="4" customFormat="1" ht="15.75" customHeight="1" x14ac:dyDescent="0.3">
      <c r="E76" s="5"/>
    </row>
    <row r="77" spans="5:5" s="4" customFormat="1" ht="15.75" customHeight="1" x14ac:dyDescent="0.3">
      <c r="E77" s="5"/>
    </row>
    <row r="78" spans="5:5" s="4" customFormat="1" ht="15.75" customHeight="1" x14ac:dyDescent="0.3">
      <c r="E78" s="5"/>
    </row>
    <row r="79" spans="5:5" s="4" customFormat="1" ht="15.75" customHeight="1" x14ac:dyDescent="0.3">
      <c r="E79" s="5"/>
    </row>
    <row r="80" spans="5:5" s="4" customFormat="1" ht="15.75" customHeight="1" x14ac:dyDescent="0.3">
      <c r="E80" s="5"/>
    </row>
    <row r="81" spans="5:5" s="4" customFormat="1" ht="15.75" customHeight="1" x14ac:dyDescent="0.3">
      <c r="E81" s="5"/>
    </row>
    <row r="82" spans="5:5" s="4" customFormat="1" ht="15.75" customHeight="1" x14ac:dyDescent="0.3">
      <c r="E82" s="5"/>
    </row>
    <row r="83" spans="5:5" s="4" customFormat="1" ht="15.75" customHeight="1" x14ac:dyDescent="0.3">
      <c r="E83" s="5"/>
    </row>
    <row r="84" spans="5:5" s="4" customFormat="1" ht="15.75" customHeight="1" x14ac:dyDescent="0.3">
      <c r="E84" s="5"/>
    </row>
    <row r="85" spans="5:5" s="4" customFormat="1" ht="15.75" customHeight="1" x14ac:dyDescent="0.3">
      <c r="E85" s="5"/>
    </row>
    <row r="86" spans="5:5" s="4" customFormat="1" ht="15.75" customHeight="1" x14ac:dyDescent="0.3">
      <c r="E86" s="5"/>
    </row>
    <row r="87" spans="5:5" s="4" customFormat="1" ht="15.75" customHeight="1" x14ac:dyDescent="0.3">
      <c r="E87" s="5"/>
    </row>
    <row r="88" spans="5:5" s="4" customFormat="1" ht="15.75" customHeight="1" x14ac:dyDescent="0.3">
      <c r="E88" s="5"/>
    </row>
    <row r="89" spans="5:5" s="4" customFormat="1" ht="15.75" customHeight="1" x14ac:dyDescent="0.3">
      <c r="E89" s="5"/>
    </row>
    <row r="90" spans="5:5" s="4" customFormat="1" ht="15.75" customHeight="1" x14ac:dyDescent="0.3">
      <c r="E90" s="5"/>
    </row>
    <row r="91" spans="5:5" s="4" customFormat="1" ht="15.75" customHeight="1" x14ac:dyDescent="0.3">
      <c r="E91" s="5"/>
    </row>
    <row r="92" spans="5:5" s="4" customFormat="1" ht="15.75" customHeight="1" x14ac:dyDescent="0.3">
      <c r="E92" s="5"/>
    </row>
    <row r="93" spans="5:5" s="4" customFormat="1" ht="15.75" customHeight="1" x14ac:dyDescent="0.3">
      <c r="E93" s="5"/>
    </row>
    <row r="94" spans="5:5" s="4" customFormat="1" ht="15.75" customHeight="1" x14ac:dyDescent="0.3">
      <c r="E94" s="5"/>
    </row>
    <row r="95" spans="5:5" s="4" customFormat="1" ht="15.75" customHeight="1" x14ac:dyDescent="0.3">
      <c r="E95" s="5"/>
    </row>
    <row r="96" spans="5:5" ht="15.75" customHeight="1" x14ac:dyDescent="0.3"/>
    <row r="97" spans="1:5" s="2" customFormat="1" ht="15.75" customHeight="1" x14ac:dyDescent="0.3">
      <c r="A97" s="4"/>
      <c r="B97" s="4"/>
      <c r="C97" s="4"/>
      <c r="D97" s="4"/>
      <c r="E97" s="5"/>
    </row>
    <row r="100" spans="1:5" s="3" customFormat="1" x14ac:dyDescent="0.3">
      <c r="A100" s="4"/>
      <c r="B100" s="4"/>
      <c r="C100" s="4"/>
      <c r="D100" s="4"/>
      <c r="E100" s="5"/>
    </row>
  </sheetData>
  <mergeCells count="21">
    <mergeCell ref="A14:D14"/>
    <mergeCell ref="A13:D13"/>
    <mergeCell ref="A4:D4"/>
    <mergeCell ref="A6:D6"/>
    <mergeCell ref="A8:D8"/>
    <mergeCell ref="A10:D10"/>
    <mergeCell ref="A12:D12"/>
    <mergeCell ref="A15:D15"/>
    <mergeCell ref="A16:D16"/>
    <mergeCell ref="A21:B21"/>
    <mergeCell ref="A22:B22"/>
    <mergeCell ref="A23:B23"/>
    <mergeCell ref="A38:C38"/>
    <mergeCell ref="D35:E35"/>
    <mergeCell ref="D36:E36"/>
    <mergeCell ref="A24:B24"/>
    <mergeCell ref="A26:B26"/>
    <mergeCell ref="A31:B31"/>
    <mergeCell ref="A33:B33"/>
    <mergeCell ref="A34:B34"/>
    <mergeCell ref="A35:B35"/>
  </mergeCells>
  <pageMargins left="0" right="0" top="1.1811023622047245" bottom="0.98425196850393704" header="0.39370078740157483" footer="0.59055118110236227"/>
  <pageSetup paperSize="9" fitToWidth="0" fitToHeight="0" orientation="portrait" r:id="rId1"/>
  <headerFooter>
    <oddHeader>&amp;L&amp;"-,Tučné"&amp;14MĚSTO Štíty&amp;"-,Obyčejné"
&amp;"-,Tučné"&amp;8IČO: 00303453
DIČ: CZ00303453&amp;C&amp;"-,Tučné"&amp;14SCHVÁLENÝ ROZPOČET
 &amp;A
&amp;RRok  2026</oddHeader>
    <oddFooter>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4"/>
  <sheetViews>
    <sheetView topLeftCell="A94" workbookViewId="0">
      <selection activeCell="C106" sqref="C106"/>
    </sheetView>
  </sheetViews>
  <sheetFormatPr defaultRowHeight="14.4" x14ac:dyDescent="0.3"/>
  <cols>
    <col min="1" max="2" width="4.77734375" style="81" customWidth="1"/>
    <col min="3" max="3" width="36.77734375" style="85" customWidth="1"/>
    <col min="4" max="6" width="16.77734375" style="109" customWidth="1"/>
    <col min="7" max="7" width="50.77734375" style="85" customWidth="1"/>
  </cols>
  <sheetData>
    <row r="2" spans="1:7" s="157" customFormat="1" ht="24" customHeight="1" thickBot="1" x14ac:dyDescent="0.35">
      <c r="A2" s="152" t="s">
        <v>0</v>
      </c>
      <c r="B2" s="152"/>
      <c r="C2" s="153"/>
      <c r="D2" s="154"/>
      <c r="E2" s="154"/>
      <c r="F2" s="155"/>
      <c r="G2" s="156"/>
    </row>
    <row r="3" spans="1:7" s="32" customFormat="1" ht="24" customHeight="1" thickBot="1" x14ac:dyDescent="0.3">
      <c r="A3" s="86" t="s">
        <v>1</v>
      </c>
      <c r="B3" s="87" t="s">
        <v>2</v>
      </c>
      <c r="C3" s="160" t="s">
        <v>3</v>
      </c>
      <c r="D3" s="142" t="s">
        <v>176</v>
      </c>
      <c r="E3" s="143" t="s">
        <v>177</v>
      </c>
      <c r="F3" s="144" t="s">
        <v>178</v>
      </c>
      <c r="G3" s="83" t="s">
        <v>294</v>
      </c>
    </row>
    <row r="4" spans="1:7" s="46" customFormat="1" ht="15" customHeight="1" x14ac:dyDescent="0.3">
      <c r="A4" s="88" t="s">
        <v>4</v>
      </c>
      <c r="B4" s="89" t="s">
        <v>110</v>
      </c>
      <c r="C4" s="161" t="s">
        <v>60</v>
      </c>
      <c r="D4" s="135">
        <v>8000000</v>
      </c>
      <c r="E4" s="73">
        <v>7941192.0899999999</v>
      </c>
      <c r="F4" s="110">
        <v>9618384</v>
      </c>
      <c r="G4" s="90" t="s">
        <v>184</v>
      </c>
    </row>
    <row r="5" spans="1:7" s="46" customFormat="1" ht="15" customHeight="1" x14ac:dyDescent="0.3">
      <c r="A5" s="91" t="s">
        <v>4</v>
      </c>
      <c r="B5" s="92" t="s">
        <v>111</v>
      </c>
      <c r="C5" s="162" t="s">
        <v>61</v>
      </c>
      <c r="D5" s="136">
        <v>720000</v>
      </c>
      <c r="E5" s="70">
        <v>722740.68</v>
      </c>
      <c r="F5" s="68">
        <v>849600</v>
      </c>
      <c r="G5" s="93" t="s">
        <v>185</v>
      </c>
    </row>
    <row r="6" spans="1:7" s="46" customFormat="1" ht="15" customHeight="1" x14ac:dyDescent="0.3">
      <c r="A6" s="91" t="s">
        <v>4</v>
      </c>
      <c r="B6" s="92" t="s">
        <v>112</v>
      </c>
      <c r="C6" s="162" t="s">
        <v>62</v>
      </c>
      <c r="D6" s="136">
        <v>1500000</v>
      </c>
      <c r="E6" s="70">
        <v>1466404.76</v>
      </c>
      <c r="F6" s="68">
        <v>1500960</v>
      </c>
      <c r="G6" s="93" t="s">
        <v>186</v>
      </c>
    </row>
    <row r="7" spans="1:7" s="46" customFormat="1" ht="15" customHeight="1" x14ac:dyDescent="0.3">
      <c r="A7" s="91" t="s">
        <v>4</v>
      </c>
      <c r="B7" s="92" t="s">
        <v>113</v>
      </c>
      <c r="C7" s="162" t="s">
        <v>63</v>
      </c>
      <c r="D7" s="136">
        <v>11100000</v>
      </c>
      <c r="E7" s="70">
        <v>11083573.43</v>
      </c>
      <c r="F7" s="68">
        <v>12616560</v>
      </c>
      <c r="G7" s="93" t="s">
        <v>187</v>
      </c>
    </row>
    <row r="8" spans="1:7" s="46" customFormat="1" ht="30" customHeight="1" x14ac:dyDescent="0.3">
      <c r="A8" s="91" t="s">
        <v>4</v>
      </c>
      <c r="B8" s="92" t="s">
        <v>114</v>
      </c>
      <c r="C8" s="162" t="s">
        <v>206</v>
      </c>
      <c r="D8" s="136">
        <v>2770230</v>
      </c>
      <c r="E8" s="70">
        <v>2770230</v>
      </c>
      <c r="F8" s="68">
        <v>0</v>
      </c>
      <c r="G8" s="94" t="s">
        <v>188</v>
      </c>
    </row>
    <row r="9" spans="1:7" s="46" customFormat="1" ht="15" customHeight="1" x14ac:dyDescent="0.3">
      <c r="A9" s="91" t="s">
        <v>4</v>
      </c>
      <c r="B9" s="92" t="s">
        <v>115</v>
      </c>
      <c r="C9" s="162" t="s">
        <v>64</v>
      </c>
      <c r="D9" s="136">
        <v>20800000</v>
      </c>
      <c r="E9" s="70">
        <v>20731283.100000001</v>
      </c>
      <c r="F9" s="68">
        <v>23887920</v>
      </c>
      <c r="G9" s="93" t="s">
        <v>189</v>
      </c>
    </row>
    <row r="10" spans="1:7" s="46" customFormat="1" ht="25.05" customHeight="1" x14ac:dyDescent="0.3">
      <c r="A10" s="91" t="s">
        <v>4</v>
      </c>
      <c r="B10" s="92" t="s">
        <v>116</v>
      </c>
      <c r="C10" s="162" t="s">
        <v>205</v>
      </c>
      <c r="D10" s="136">
        <v>432</v>
      </c>
      <c r="E10" s="70">
        <v>431.7</v>
      </c>
      <c r="F10" s="64">
        <v>500</v>
      </c>
      <c r="G10" s="93" t="s">
        <v>195</v>
      </c>
    </row>
    <row r="11" spans="1:7" s="46" customFormat="1" ht="15" customHeight="1" x14ac:dyDescent="0.3">
      <c r="A11" s="91" t="s">
        <v>4</v>
      </c>
      <c r="B11" s="92" t="s">
        <v>117</v>
      </c>
      <c r="C11" s="162" t="s">
        <v>67</v>
      </c>
      <c r="D11" s="136">
        <v>61247</v>
      </c>
      <c r="E11" s="70">
        <v>61247</v>
      </c>
      <c r="F11" s="64">
        <v>62000</v>
      </c>
      <c r="G11" s="93" t="s">
        <v>191</v>
      </c>
    </row>
    <row r="12" spans="1:7" s="46" customFormat="1" ht="15" customHeight="1" x14ac:dyDescent="0.3">
      <c r="A12" s="91" t="s">
        <v>4</v>
      </c>
      <c r="B12" s="92" t="s">
        <v>118</v>
      </c>
      <c r="C12" s="162" t="s">
        <v>68</v>
      </c>
      <c r="D12" s="136">
        <v>47860</v>
      </c>
      <c r="E12" s="70">
        <v>47860</v>
      </c>
      <c r="F12" s="64">
        <v>50000</v>
      </c>
      <c r="G12" s="114" t="s">
        <v>270</v>
      </c>
    </row>
    <row r="13" spans="1:7" s="46" customFormat="1" ht="15" customHeight="1" x14ac:dyDescent="0.3">
      <c r="A13" s="91" t="s">
        <v>4</v>
      </c>
      <c r="B13" s="92" t="s">
        <v>119</v>
      </c>
      <c r="C13" s="162" t="s">
        <v>87</v>
      </c>
      <c r="D13" s="136">
        <v>1290000</v>
      </c>
      <c r="E13" s="70">
        <v>1285785.53</v>
      </c>
      <c r="F13" s="64">
        <v>1300000</v>
      </c>
      <c r="G13" s="93" t="s">
        <v>271</v>
      </c>
    </row>
    <row r="14" spans="1:7" s="46" customFormat="1" ht="15" customHeight="1" x14ac:dyDescent="0.3">
      <c r="A14" s="91" t="s">
        <v>4</v>
      </c>
      <c r="B14" s="92" t="s">
        <v>120</v>
      </c>
      <c r="C14" s="162" t="s">
        <v>69</v>
      </c>
      <c r="D14" s="136">
        <v>13000</v>
      </c>
      <c r="E14" s="70">
        <v>13063.94</v>
      </c>
      <c r="F14" s="64">
        <v>15000</v>
      </c>
      <c r="G14" s="93" t="s">
        <v>192</v>
      </c>
    </row>
    <row r="15" spans="1:7" s="46" customFormat="1" ht="15" customHeight="1" x14ac:dyDescent="0.3">
      <c r="A15" s="91" t="s">
        <v>4</v>
      </c>
      <c r="B15" s="92" t="s">
        <v>121</v>
      </c>
      <c r="C15" s="162" t="s">
        <v>88</v>
      </c>
      <c r="D15" s="136">
        <v>34500</v>
      </c>
      <c r="E15" s="70">
        <v>34499.519999999997</v>
      </c>
      <c r="F15" s="64">
        <v>34500</v>
      </c>
      <c r="G15" s="93" t="s">
        <v>193</v>
      </c>
    </row>
    <row r="16" spans="1:7" s="46" customFormat="1" ht="64.95" customHeight="1" x14ac:dyDescent="0.3">
      <c r="A16" s="91" t="s">
        <v>4</v>
      </c>
      <c r="B16" s="92" t="s">
        <v>122</v>
      </c>
      <c r="C16" s="162" t="s">
        <v>70</v>
      </c>
      <c r="D16" s="136">
        <v>60400</v>
      </c>
      <c r="E16" s="70">
        <v>60340</v>
      </c>
      <c r="F16" s="68">
        <v>60000</v>
      </c>
      <c r="G16" s="93" t="s">
        <v>194</v>
      </c>
    </row>
    <row r="17" spans="1:7" s="46" customFormat="1" ht="45" customHeight="1" x14ac:dyDescent="0.3">
      <c r="A17" s="91" t="s">
        <v>4</v>
      </c>
      <c r="B17" s="92" t="s">
        <v>123</v>
      </c>
      <c r="C17" s="162" t="s">
        <v>208</v>
      </c>
      <c r="D17" s="136">
        <v>3400</v>
      </c>
      <c r="E17" s="70">
        <v>3328.5</v>
      </c>
      <c r="F17" s="68">
        <v>5000</v>
      </c>
      <c r="G17" s="93" t="s">
        <v>66</v>
      </c>
    </row>
    <row r="18" spans="1:7" s="46" customFormat="1" ht="30" customHeight="1" x14ac:dyDescent="0.3">
      <c r="A18" s="91" t="s">
        <v>4</v>
      </c>
      <c r="B18" s="92" t="s">
        <v>124</v>
      </c>
      <c r="C18" s="162" t="s">
        <v>207</v>
      </c>
      <c r="D18" s="136">
        <v>179</v>
      </c>
      <c r="E18" s="70">
        <v>178.75</v>
      </c>
      <c r="F18" s="68">
        <v>100</v>
      </c>
      <c r="G18" s="93" t="s">
        <v>196</v>
      </c>
    </row>
    <row r="19" spans="1:7" s="46" customFormat="1" ht="30" customHeight="1" x14ac:dyDescent="0.3">
      <c r="A19" s="91" t="s">
        <v>4</v>
      </c>
      <c r="B19" s="92" t="s">
        <v>125</v>
      </c>
      <c r="C19" s="162" t="s">
        <v>209</v>
      </c>
      <c r="D19" s="136">
        <v>404000</v>
      </c>
      <c r="E19" s="70">
        <v>403725.81</v>
      </c>
      <c r="F19" s="68">
        <v>396480</v>
      </c>
      <c r="G19" s="93" t="s">
        <v>197</v>
      </c>
    </row>
    <row r="20" spans="1:7" s="46" customFormat="1" ht="45" customHeight="1" x14ac:dyDescent="0.3">
      <c r="A20" s="91" t="s">
        <v>4</v>
      </c>
      <c r="B20" s="92" t="s">
        <v>126</v>
      </c>
      <c r="C20" s="162" t="s">
        <v>210</v>
      </c>
      <c r="D20" s="136">
        <v>158300</v>
      </c>
      <c r="E20" s="70">
        <v>158283.56</v>
      </c>
      <c r="F20" s="68">
        <v>169920</v>
      </c>
      <c r="G20" s="93" t="s">
        <v>198</v>
      </c>
    </row>
    <row r="21" spans="1:7" s="46" customFormat="1" ht="15" customHeight="1" x14ac:dyDescent="0.3">
      <c r="A21" s="91" t="s">
        <v>4</v>
      </c>
      <c r="B21" s="92" t="s">
        <v>127</v>
      </c>
      <c r="C21" s="162" t="s">
        <v>65</v>
      </c>
      <c r="D21" s="136">
        <v>3036452</v>
      </c>
      <c r="E21" s="70">
        <v>3157236.33</v>
      </c>
      <c r="F21" s="64">
        <v>2817026</v>
      </c>
      <c r="G21" s="93" t="s">
        <v>190</v>
      </c>
    </row>
    <row r="22" spans="1:7" s="59" customFormat="1" ht="45" customHeight="1" x14ac:dyDescent="0.3">
      <c r="A22" s="91" t="s">
        <v>4</v>
      </c>
      <c r="B22" s="92" t="s">
        <v>128</v>
      </c>
      <c r="C22" s="162" t="s">
        <v>222</v>
      </c>
      <c r="D22" s="136">
        <v>162500</v>
      </c>
      <c r="E22" s="70">
        <v>162500</v>
      </c>
      <c r="F22" s="68">
        <v>0</v>
      </c>
      <c r="G22" s="108" t="s">
        <v>200</v>
      </c>
    </row>
    <row r="23" spans="1:7" s="46" customFormat="1" ht="50.1" customHeight="1" x14ac:dyDescent="0.3">
      <c r="A23" s="91" t="s">
        <v>4</v>
      </c>
      <c r="B23" s="92" t="s">
        <v>129</v>
      </c>
      <c r="C23" s="162" t="s">
        <v>221</v>
      </c>
      <c r="D23" s="136">
        <v>733200</v>
      </c>
      <c r="E23" s="70">
        <v>733200</v>
      </c>
      <c r="F23" s="64">
        <v>175800</v>
      </c>
      <c r="G23" s="93" t="s">
        <v>272</v>
      </c>
    </row>
    <row r="24" spans="1:7" s="46" customFormat="1" ht="63" customHeight="1" x14ac:dyDescent="0.3">
      <c r="A24" s="91" t="s">
        <v>4</v>
      </c>
      <c r="B24" s="92" t="s">
        <v>130</v>
      </c>
      <c r="C24" s="162" t="s">
        <v>223</v>
      </c>
      <c r="D24" s="136">
        <v>900292</v>
      </c>
      <c r="E24" s="70">
        <v>900292</v>
      </c>
      <c r="F24" s="68">
        <v>607480</v>
      </c>
      <c r="G24" s="114" t="s">
        <v>273</v>
      </c>
    </row>
    <row r="25" spans="1:7" s="46" customFormat="1" ht="45" customHeight="1" thickBot="1" x14ac:dyDescent="0.35">
      <c r="A25" s="95" t="s">
        <v>4</v>
      </c>
      <c r="B25" s="96" t="s">
        <v>131</v>
      </c>
      <c r="C25" s="163" t="s">
        <v>132</v>
      </c>
      <c r="D25" s="137">
        <v>223910</v>
      </c>
      <c r="E25" s="72">
        <v>223910</v>
      </c>
      <c r="F25" s="111">
        <v>0</v>
      </c>
      <c r="G25" s="108" t="s">
        <v>199</v>
      </c>
    </row>
    <row r="26" spans="1:7" s="46" customFormat="1" ht="15" customHeight="1" thickBot="1" x14ac:dyDescent="0.35">
      <c r="A26" s="98" t="s">
        <v>4</v>
      </c>
      <c r="B26" s="99" t="s">
        <v>5</v>
      </c>
      <c r="C26" s="164"/>
      <c r="D26" s="138">
        <f t="shared" ref="D26:F26" si="0">SUM(D4:D25)</f>
        <v>52019902</v>
      </c>
      <c r="E26" s="112">
        <f t="shared" si="0"/>
        <v>51961306.70000001</v>
      </c>
      <c r="F26" s="113">
        <f t="shared" si="0"/>
        <v>54167230</v>
      </c>
      <c r="G26" s="100" t="s">
        <v>201</v>
      </c>
    </row>
    <row r="27" spans="1:7" s="46" customFormat="1" ht="45" customHeight="1" x14ac:dyDescent="0.3">
      <c r="A27" s="88" t="s">
        <v>133</v>
      </c>
      <c r="B27" s="89" t="s">
        <v>134</v>
      </c>
      <c r="C27" s="161" t="s">
        <v>89</v>
      </c>
      <c r="D27" s="135">
        <v>7237065.6500000004</v>
      </c>
      <c r="E27" s="73">
        <v>7233806.3499999996</v>
      </c>
      <c r="F27" s="110">
        <v>9000000</v>
      </c>
      <c r="G27" s="90" t="s">
        <v>71</v>
      </c>
    </row>
    <row r="28" spans="1:7" s="46" customFormat="1" ht="15" customHeight="1" x14ac:dyDescent="0.3">
      <c r="A28" s="91" t="s">
        <v>133</v>
      </c>
      <c r="B28" s="92" t="s">
        <v>135</v>
      </c>
      <c r="C28" s="162" t="s">
        <v>90</v>
      </c>
      <c r="D28" s="136">
        <v>1065000</v>
      </c>
      <c r="E28" s="70">
        <v>1063796.42</v>
      </c>
      <c r="F28" s="68">
        <v>1000000</v>
      </c>
      <c r="G28" s="93" t="s">
        <v>202</v>
      </c>
    </row>
    <row r="29" spans="1:7" s="46" customFormat="1" ht="45" customHeight="1" x14ac:dyDescent="0.3">
      <c r="A29" s="91" t="s">
        <v>133</v>
      </c>
      <c r="B29" s="92" t="s">
        <v>136</v>
      </c>
      <c r="C29" s="162" t="s">
        <v>17</v>
      </c>
      <c r="D29" s="136">
        <v>79659.14</v>
      </c>
      <c r="E29" s="70">
        <v>79659.14</v>
      </c>
      <c r="F29" s="68">
        <v>0</v>
      </c>
      <c r="G29" s="94" t="s">
        <v>203</v>
      </c>
    </row>
    <row r="30" spans="1:7" s="46" customFormat="1" ht="61.95" customHeight="1" thickBot="1" x14ac:dyDescent="0.35">
      <c r="A30" s="95" t="s">
        <v>133</v>
      </c>
      <c r="B30" s="96" t="s">
        <v>137</v>
      </c>
      <c r="C30" s="163" t="s">
        <v>72</v>
      </c>
      <c r="D30" s="137">
        <v>18275.21</v>
      </c>
      <c r="E30" s="72">
        <v>18275.21</v>
      </c>
      <c r="F30" s="65">
        <v>18629.98</v>
      </c>
      <c r="G30" s="115" t="s">
        <v>220</v>
      </c>
    </row>
    <row r="31" spans="1:7" s="80" customFormat="1" ht="15" customHeight="1" thickBot="1" x14ac:dyDescent="0.35">
      <c r="A31" s="98" t="s">
        <v>133</v>
      </c>
      <c r="B31" s="99" t="s">
        <v>6</v>
      </c>
      <c r="C31" s="164"/>
      <c r="D31" s="138">
        <f t="shared" ref="D31:F31" si="1">SUM(D27:D30)</f>
        <v>8400000</v>
      </c>
      <c r="E31" s="112">
        <f t="shared" si="1"/>
        <v>8395537.1199999992</v>
      </c>
      <c r="F31" s="113">
        <f t="shared" si="1"/>
        <v>10018629.98</v>
      </c>
      <c r="G31" s="100" t="s">
        <v>261</v>
      </c>
    </row>
    <row r="32" spans="1:7" s="46" customFormat="1" ht="15" customHeight="1" x14ac:dyDescent="0.3">
      <c r="A32" s="88" t="s">
        <v>138</v>
      </c>
      <c r="B32" s="89" t="s">
        <v>134</v>
      </c>
      <c r="C32" s="161" t="s">
        <v>89</v>
      </c>
      <c r="D32" s="135">
        <v>4150</v>
      </c>
      <c r="E32" s="73">
        <v>4131</v>
      </c>
      <c r="F32" s="110">
        <v>4000</v>
      </c>
      <c r="G32" s="90" t="s">
        <v>37</v>
      </c>
    </row>
    <row r="33" spans="1:7" s="46" customFormat="1" ht="52.2" customHeight="1" thickBot="1" x14ac:dyDescent="0.35">
      <c r="A33" s="95" t="s">
        <v>138</v>
      </c>
      <c r="B33" s="96" t="s">
        <v>135</v>
      </c>
      <c r="C33" s="163" t="s">
        <v>213</v>
      </c>
      <c r="D33" s="137">
        <v>12250</v>
      </c>
      <c r="E33" s="72">
        <v>12231</v>
      </c>
      <c r="F33" s="111">
        <v>12000</v>
      </c>
      <c r="G33" s="97" t="s">
        <v>204</v>
      </c>
    </row>
    <row r="34" spans="1:7" s="46" customFormat="1" ht="15" customHeight="1" thickBot="1" x14ac:dyDescent="0.35">
      <c r="A34" s="98" t="s">
        <v>138</v>
      </c>
      <c r="B34" s="99" t="s">
        <v>7</v>
      </c>
      <c r="C34" s="164"/>
      <c r="D34" s="138">
        <f t="shared" ref="D34:F34" si="2">SUM(D32:D33)</f>
        <v>16400</v>
      </c>
      <c r="E34" s="112">
        <f t="shared" si="2"/>
        <v>16362</v>
      </c>
      <c r="F34" s="113">
        <f t="shared" si="2"/>
        <v>16000</v>
      </c>
      <c r="G34" s="100" t="s">
        <v>239</v>
      </c>
    </row>
    <row r="35" spans="1:7" s="46" customFormat="1" ht="15" customHeight="1" x14ac:dyDescent="0.3">
      <c r="A35" s="88" t="s">
        <v>139</v>
      </c>
      <c r="B35" s="89" t="s">
        <v>134</v>
      </c>
      <c r="C35" s="161" t="s">
        <v>89</v>
      </c>
      <c r="D35" s="135">
        <v>1800000</v>
      </c>
      <c r="E35" s="73">
        <v>1749597.7</v>
      </c>
      <c r="F35" s="66">
        <v>1800000</v>
      </c>
      <c r="G35" s="90" t="s">
        <v>283</v>
      </c>
    </row>
    <row r="36" spans="1:7" s="46" customFormat="1" ht="25.05" customHeight="1" thickBot="1" x14ac:dyDescent="0.35">
      <c r="A36" s="95" t="s">
        <v>139</v>
      </c>
      <c r="B36" s="96" t="s">
        <v>140</v>
      </c>
      <c r="C36" s="163" t="s">
        <v>94</v>
      </c>
      <c r="D36" s="137">
        <v>700</v>
      </c>
      <c r="E36" s="72">
        <v>653.09</v>
      </c>
      <c r="F36" s="111">
        <v>0</v>
      </c>
      <c r="G36" s="108" t="s">
        <v>211</v>
      </c>
    </row>
    <row r="37" spans="1:7" s="46" customFormat="1" ht="15" customHeight="1" thickBot="1" x14ac:dyDescent="0.35">
      <c r="A37" s="98" t="s">
        <v>139</v>
      </c>
      <c r="B37" s="99" t="s">
        <v>8</v>
      </c>
      <c r="C37" s="164"/>
      <c r="D37" s="138">
        <f t="shared" ref="D37:F37" si="3">SUM(D35:D36)</f>
        <v>1800700</v>
      </c>
      <c r="E37" s="112">
        <f t="shared" si="3"/>
        <v>1750250.79</v>
      </c>
      <c r="F37" s="113">
        <f t="shared" si="3"/>
        <v>1800000</v>
      </c>
      <c r="G37" s="100" t="s">
        <v>238</v>
      </c>
    </row>
    <row r="38" spans="1:7" s="46" customFormat="1" ht="15" customHeight="1" thickBot="1" x14ac:dyDescent="0.35">
      <c r="A38" s="101" t="s">
        <v>141</v>
      </c>
      <c r="B38" s="102" t="s">
        <v>134</v>
      </c>
      <c r="C38" s="165" t="s">
        <v>89</v>
      </c>
      <c r="D38" s="139">
        <v>1600000</v>
      </c>
      <c r="E38" s="71">
        <v>1542027.41</v>
      </c>
      <c r="F38" s="116">
        <v>1600000</v>
      </c>
      <c r="G38" s="103" t="s">
        <v>277</v>
      </c>
    </row>
    <row r="39" spans="1:7" s="46" customFormat="1" ht="15" customHeight="1" thickBot="1" x14ac:dyDescent="0.35">
      <c r="A39" s="98" t="s">
        <v>141</v>
      </c>
      <c r="B39" s="99" t="s">
        <v>212</v>
      </c>
      <c r="C39" s="164"/>
      <c r="D39" s="138">
        <f t="shared" ref="D39:F39" si="4">SUM(D38)</f>
        <v>1600000</v>
      </c>
      <c r="E39" s="112">
        <f t="shared" si="4"/>
        <v>1542027.41</v>
      </c>
      <c r="F39" s="113">
        <f t="shared" si="4"/>
        <v>1600000</v>
      </c>
      <c r="G39" s="100" t="s">
        <v>237</v>
      </c>
    </row>
    <row r="40" spans="1:7" s="46" customFormat="1" ht="30" customHeight="1" thickBot="1" x14ac:dyDescent="0.35">
      <c r="A40" s="101">
        <v>3113</v>
      </c>
      <c r="B40" s="102" t="s">
        <v>134</v>
      </c>
      <c r="C40" s="165" t="s">
        <v>89</v>
      </c>
      <c r="D40" s="139">
        <v>0</v>
      </c>
      <c r="E40" s="71">
        <v>0</v>
      </c>
      <c r="F40" s="116">
        <v>500000</v>
      </c>
      <c r="G40" s="125" t="s">
        <v>266</v>
      </c>
    </row>
    <row r="41" spans="1:7" s="46" customFormat="1" ht="15" customHeight="1" thickBot="1" x14ac:dyDescent="0.35">
      <c r="A41" s="98">
        <v>3113</v>
      </c>
      <c r="B41" s="99" t="s">
        <v>295</v>
      </c>
      <c r="C41" s="164"/>
      <c r="D41" s="138">
        <f t="shared" ref="D41:F41" si="5">SUM(D40)</f>
        <v>0</v>
      </c>
      <c r="E41" s="112">
        <f t="shared" si="5"/>
        <v>0</v>
      </c>
      <c r="F41" s="113">
        <f t="shared" si="5"/>
        <v>500000</v>
      </c>
      <c r="G41" s="100" t="s">
        <v>265</v>
      </c>
    </row>
    <row r="42" spans="1:7" s="46" customFormat="1" ht="15" customHeight="1" x14ac:dyDescent="0.3">
      <c r="A42" s="88" t="s">
        <v>142</v>
      </c>
      <c r="B42" s="89" t="s">
        <v>134</v>
      </c>
      <c r="C42" s="161" t="s">
        <v>89</v>
      </c>
      <c r="D42" s="135">
        <v>6500</v>
      </c>
      <c r="E42" s="73">
        <v>6480</v>
      </c>
      <c r="F42" s="66">
        <v>7000</v>
      </c>
      <c r="G42" s="90" t="s">
        <v>214</v>
      </c>
    </row>
    <row r="43" spans="1:7" s="46" customFormat="1" ht="15" customHeight="1" thickBot="1" x14ac:dyDescent="0.35">
      <c r="A43" s="95" t="s">
        <v>142</v>
      </c>
      <c r="B43" s="96" t="s">
        <v>140</v>
      </c>
      <c r="C43" s="163" t="s">
        <v>94</v>
      </c>
      <c r="D43" s="137">
        <v>200</v>
      </c>
      <c r="E43" s="72">
        <v>199</v>
      </c>
      <c r="F43" s="111">
        <v>200</v>
      </c>
      <c r="G43" s="97" t="s">
        <v>215</v>
      </c>
    </row>
    <row r="44" spans="1:7" s="46" customFormat="1" ht="15" customHeight="1" thickBot="1" x14ac:dyDescent="0.35">
      <c r="A44" s="98" t="s">
        <v>142</v>
      </c>
      <c r="B44" s="99" t="s">
        <v>9</v>
      </c>
      <c r="C44" s="164"/>
      <c r="D44" s="138">
        <f t="shared" ref="D44:F44" si="6">SUM(D42:D43)</f>
        <v>6700</v>
      </c>
      <c r="E44" s="112">
        <f t="shared" si="6"/>
        <v>6679</v>
      </c>
      <c r="F44" s="113">
        <f t="shared" si="6"/>
        <v>7200</v>
      </c>
      <c r="G44" s="100" t="s">
        <v>260</v>
      </c>
    </row>
    <row r="45" spans="1:7" s="46" customFormat="1" ht="40.950000000000003" customHeight="1" x14ac:dyDescent="0.3">
      <c r="A45" s="120" t="s">
        <v>143</v>
      </c>
      <c r="B45" s="121" t="s">
        <v>134</v>
      </c>
      <c r="C45" s="166" t="s">
        <v>89</v>
      </c>
      <c r="D45" s="140">
        <v>48978</v>
      </c>
      <c r="E45" s="122">
        <v>48983.5</v>
      </c>
      <c r="F45" s="123">
        <v>50000</v>
      </c>
      <c r="G45" s="124" t="s">
        <v>264</v>
      </c>
    </row>
    <row r="46" spans="1:7" s="46" customFormat="1" ht="25.05" customHeight="1" x14ac:dyDescent="0.3">
      <c r="A46" s="91" t="s">
        <v>143</v>
      </c>
      <c r="B46" s="92" t="s">
        <v>144</v>
      </c>
      <c r="C46" s="162" t="s">
        <v>73</v>
      </c>
      <c r="D46" s="136">
        <v>8500</v>
      </c>
      <c r="E46" s="70">
        <v>8500</v>
      </c>
      <c r="F46" s="68">
        <v>10000</v>
      </c>
      <c r="G46" s="93" t="s">
        <v>276</v>
      </c>
    </row>
    <row r="47" spans="1:7" s="46" customFormat="1" ht="15" customHeight="1" x14ac:dyDescent="0.3">
      <c r="A47" s="91" t="s">
        <v>143</v>
      </c>
      <c r="B47" s="92" t="s">
        <v>140</v>
      </c>
      <c r="C47" s="162" t="s">
        <v>94</v>
      </c>
      <c r="D47" s="136">
        <v>222</v>
      </c>
      <c r="E47" s="70">
        <v>222</v>
      </c>
      <c r="F47" s="68">
        <v>500</v>
      </c>
      <c r="G47" s="93" t="s">
        <v>100</v>
      </c>
    </row>
    <row r="48" spans="1:7" s="46" customFormat="1" ht="28.05" customHeight="1" thickBot="1" x14ac:dyDescent="0.35">
      <c r="A48" s="95" t="s">
        <v>143</v>
      </c>
      <c r="B48" s="96" t="s">
        <v>141</v>
      </c>
      <c r="C48" s="163" t="s">
        <v>75</v>
      </c>
      <c r="D48" s="137">
        <v>36000</v>
      </c>
      <c r="E48" s="72">
        <v>36000</v>
      </c>
      <c r="F48" s="111">
        <v>0</v>
      </c>
      <c r="G48" s="108" t="s">
        <v>284</v>
      </c>
    </row>
    <row r="49" spans="1:7" s="46" customFormat="1" ht="15" customHeight="1" thickBot="1" x14ac:dyDescent="0.35">
      <c r="A49" s="98" t="s">
        <v>143</v>
      </c>
      <c r="B49" s="99" t="s">
        <v>11</v>
      </c>
      <c r="C49" s="164"/>
      <c r="D49" s="138">
        <f>SUM(D45:D48)</f>
        <v>93700</v>
      </c>
      <c r="E49" s="112">
        <f>SUM(E45:E48)</f>
        <v>93705.5</v>
      </c>
      <c r="F49" s="113">
        <f>SUM(F45:F48)</f>
        <v>60500</v>
      </c>
      <c r="G49" s="100" t="s">
        <v>236</v>
      </c>
    </row>
    <row r="50" spans="1:7" s="46" customFormat="1" ht="25.95" customHeight="1" x14ac:dyDescent="0.3">
      <c r="A50" s="88" t="s">
        <v>146</v>
      </c>
      <c r="B50" s="89" t="s">
        <v>134</v>
      </c>
      <c r="C50" s="161" t="s">
        <v>89</v>
      </c>
      <c r="D50" s="135">
        <v>198000</v>
      </c>
      <c r="E50" s="73">
        <v>197346.26</v>
      </c>
      <c r="F50" s="66">
        <v>200000</v>
      </c>
      <c r="G50" s="117" t="s">
        <v>224</v>
      </c>
    </row>
    <row r="51" spans="1:7" s="46" customFormat="1" ht="25.95" customHeight="1" x14ac:dyDescent="0.3">
      <c r="A51" s="91" t="s">
        <v>146</v>
      </c>
      <c r="B51" s="92" t="s">
        <v>144</v>
      </c>
      <c r="C51" s="162" t="s">
        <v>73</v>
      </c>
      <c r="D51" s="136">
        <v>88500</v>
      </c>
      <c r="E51" s="70">
        <v>88521</v>
      </c>
      <c r="F51" s="64">
        <v>76636</v>
      </c>
      <c r="G51" s="114" t="s">
        <v>280</v>
      </c>
    </row>
    <row r="52" spans="1:7" s="46" customFormat="1" ht="25.95" customHeight="1" thickBot="1" x14ac:dyDescent="0.35">
      <c r="A52" s="95" t="s">
        <v>146</v>
      </c>
      <c r="B52" s="96" t="s">
        <v>145</v>
      </c>
      <c r="C52" s="163" t="s">
        <v>74</v>
      </c>
      <c r="D52" s="137">
        <v>70500</v>
      </c>
      <c r="E52" s="72">
        <v>70480.08</v>
      </c>
      <c r="F52" s="65">
        <v>9012</v>
      </c>
      <c r="G52" s="115" t="s">
        <v>219</v>
      </c>
    </row>
    <row r="53" spans="1:7" s="46" customFormat="1" ht="15" customHeight="1" thickBot="1" x14ac:dyDescent="0.35">
      <c r="A53" s="98" t="s">
        <v>146</v>
      </c>
      <c r="B53" s="99" t="s">
        <v>12</v>
      </c>
      <c r="C53" s="164"/>
      <c r="D53" s="138">
        <f t="shared" ref="D53:F53" si="7">SUM(D50:D52)</f>
        <v>357000</v>
      </c>
      <c r="E53" s="112">
        <f t="shared" si="7"/>
        <v>356347.34</v>
      </c>
      <c r="F53" s="113">
        <f t="shared" si="7"/>
        <v>285648</v>
      </c>
      <c r="G53" s="100" t="s">
        <v>235</v>
      </c>
    </row>
    <row r="54" spans="1:7" s="46" customFormat="1" ht="15" customHeight="1" x14ac:dyDescent="0.3">
      <c r="A54" s="88" t="s">
        <v>147</v>
      </c>
      <c r="B54" s="89" t="s">
        <v>134</v>
      </c>
      <c r="C54" s="161" t="s">
        <v>89</v>
      </c>
      <c r="D54" s="135">
        <v>1595000</v>
      </c>
      <c r="E54" s="73">
        <v>1594436.9</v>
      </c>
      <c r="F54" s="110">
        <v>1600000</v>
      </c>
      <c r="G54" s="90" t="s">
        <v>225</v>
      </c>
    </row>
    <row r="55" spans="1:7" s="46" customFormat="1" ht="30" customHeight="1" x14ac:dyDescent="0.3">
      <c r="A55" s="91" t="s">
        <v>147</v>
      </c>
      <c r="B55" s="92" t="s">
        <v>144</v>
      </c>
      <c r="C55" s="162" t="s">
        <v>73</v>
      </c>
      <c r="D55" s="136">
        <v>4447000</v>
      </c>
      <c r="E55" s="70">
        <v>4446460.0999999996</v>
      </c>
      <c r="F55" s="68">
        <v>4500000</v>
      </c>
      <c r="G55" s="93" t="s">
        <v>216</v>
      </c>
    </row>
    <row r="56" spans="1:7" s="46" customFormat="1" ht="30" customHeight="1" x14ac:dyDescent="0.3">
      <c r="A56" s="91" t="s">
        <v>147</v>
      </c>
      <c r="B56" s="92" t="s">
        <v>140</v>
      </c>
      <c r="C56" s="162" t="s">
        <v>94</v>
      </c>
      <c r="D56" s="136">
        <v>5000</v>
      </c>
      <c r="E56" s="70">
        <v>5000</v>
      </c>
      <c r="F56" s="68">
        <v>0</v>
      </c>
      <c r="G56" s="94" t="s">
        <v>217</v>
      </c>
    </row>
    <row r="57" spans="1:7" s="46" customFormat="1" ht="30" customHeight="1" thickBot="1" x14ac:dyDescent="0.35">
      <c r="A57" s="95" t="s">
        <v>147</v>
      </c>
      <c r="B57" s="96" t="s">
        <v>148</v>
      </c>
      <c r="C57" s="163" t="s">
        <v>91</v>
      </c>
      <c r="D57" s="137">
        <v>43000</v>
      </c>
      <c r="E57" s="72">
        <v>42828</v>
      </c>
      <c r="F57" s="111">
        <v>43000</v>
      </c>
      <c r="G57" s="97" t="s">
        <v>218</v>
      </c>
    </row>
    <row r="58" spans="1:7" s="80" customFormat="1" ht="15" customHeight="1" thickBot="1" x14ac:dyDescent="0.35">
      <c r="A58" s="98" t="s">
        <v>147</v>
      </c>
      <c r="B58" s="99" t="s">
        <v>13</v>
      </c>
      <c r="C58" s="164"/>
      <c r="D58" s="138">
        <f t="shared" ref="D58:F58" si="8">SUM(D54:D57)</f>
        <v>6090000</v>
      </c>
      <c r="E58" s="112">
        <f t="shared" si="8"/>
        <v>6088725</v>
      </c>
      <c r="F58" s="113">
        <f t="shared" si="8"/>
        <v>6143000</v>
      </c>
      <c r="G58" s="100" t="s">
        <v>234</v>
      </c>
    </row>
    <row r="59" spans="1:7" s="46" customFormat="1" ht="15" customHeight="1" x14ac:dyDescent="0.3">
      <c r="A59" s="88" t="s">
        <v>149</v>
      </c>
      <c r="B59" s="89" t="s">
        <v>134</v>
      </c>
      <c r="C59" s="161" t="s">
        <v>89</v>
      </c>
      <c r="D59" s="135">
        <v>299000</v>
      </c>
      <c r="E59" s="73">
        <v>298113.59000000003</v>
      </c>
      <c r="F59" s="110">
        <v>300000</v>
      </c>
      <c r="G59" s="90" t="s">
        <v>226</v>
      </c>
    </row>
    <row r="60" spans="1:7" s="46" customFormat="1" ht="30" customHeight="1" x14ac:dyDescent="0.3">
      <c r="A60" s="91" t="s">
        <v>149</v>
      </c>
      <c r="B60" s="92" t="s">
        <v>144</v>
      </c>
      <c r="C60" s="162" t="s">
        <v>73</v>
      </c>
      <c r="D60" s="136">
        <v>452780</v>
      </c>
      <c r="E60" s="70">
        <v>452425.6</v>
      </c>
      <c r="F60" s="64">
        <v>466833.6</v>
      </c>
      <c r="G60" s="114" t="s">
        <v>281</v>
      </c>
    </row>
    <row r="61" spans="1:7" s="46" customFormat="1" ht="30" customHeight="1" x14ac:dyDescent="0.3">
      <c r="A61" s="91" t="s">
        <v>149</v>
      </c>
      <c r="B61" s="92" t="s">
        <v>145</v>
      </c>
      <c r="C61" s="162" t="s">
        <v>74</v>
      </c>
      <c r="D61" s="136">
        <v>3640</v>
      </c>
      <c r="E61" s="70">
        <v>3640</v>
      </c>
      <c r="F61" s="68">
        <v>3640</v>
      </c>
      <c r="G61" s="93" t="s">
        <v>227</v>
      </c>
    </row>
    <row r="62" spans="1:7" s="46" customFormat="1" ht="30" customHeight="1" thickBot="1" x14ac:dyDescent="0.35">
      <c r="A62" s="95" t="s">
        <v>149</v>
      </c>
      <c r="B62" s="96" t="s">
        <v>140</v>
      </c>
      <c r="C62" s="163" t="s">
        <v>94</v>
      </c>
      <c r="D62" s="137">
        <v>4580</v>
      </c>
      <c r="E62" s="72">
        <v>4580</v>
      </c>
      <c r="F62" s="111">
        <v>0</v>
      </c>
      <c r="G62" s="108" t="s">
        <v>228</v>
      </c>
    </row>
    <row r="63" spans="1:7" s="46" customFormat="1" ht="15" customHeight="1" thickBot="1" x14ac:dyDescent="0.35">
      <c r="A63" s="98" t="s">
        <v>149</v>
      </c>
      <c r="B63" s="99" t="s">
        <v>14</v>
      </c>
      <c r="C63" s="164"/>
      <c r="D63" s="138">
        <f t="shared" ref="D63:F63" si="9">SUM(D59:D62)</f>
        <v>760000</v>
      </c>
      <c r="E63" s="112">
        <f t="shared" si="9"/>
        <v>758759.19</v>
      </c>
      <c r="F63" s="113">
        <f t="shared" si="9"/>
        <v>770473.6</v>
      </c>
      <c r="G63" s="100" t="s">
        <v>233</v>
      </c>
    </row>
    <row r="64" spans="1:7" s="46" customFormat="1" ht="15" customHeight="1" x14ac:dyDescent="0.3">
      <c r="A64" s="88" t="s">
        <v>150</v>
      </c>
      <c r="B64" s="89" t="s">
        <v>134</v>
      </c>
      <c r="C64" s="161" t="s">
        <v>89</v>
      </c>
      <c r="D64" s="135">
        <v>19200</v>
      </c>
      <c r="E64" s="73">
        <v>19200</v>
      </c>
      <c r="F64" s="66">
        <v>116000</v>
      </c>
      <c r="G64" s="90" t="s">
        <v>279</v>
      </c>
    </row>
    <row r="65" spans="1:7" s="46" customFormat="1" ht="15" customHeight="1" x14ac:dyDescent="0.3">
      <c r="A65" s="91" t="s">
        <v>150</v>
      </c>
      <c r="B65" s="92" t="s">
        <v>148</v>
      </c>
      <c r="C65" s="162" t="s">
        <v>91</v>
      </c>
      <c r="D65" s="136">
        <v>13104</v>
      </c>
      <c r="E65" s="70">
        <v>13104</v>
      </c>
      <c r="F65" s="68">
        <v>0</v>
      </c>
      <c r="G65" s="392" t="s">
        <v>229</v>
      </c>
    </row>
    <row r="66" spans="1:7" s="46" customFormat="1" ht="15" customHeight="1" thickBot="1" x14ac:dyDescent="0.35">
      <c r="A66" s="95" t="s">
        <v>150</v>
      </c>
      <c r="B66" s="96" t="s">
        <v>151</v>
      </c>
      <c r="C66" s="163" t="s">
        <v>10</v>
      </c>
      <c r="D66" s="137">
        <v>15851.48</v>
      </c>
      <c r="E66" s="72">
        <v>15851.48</v>
      </c>
      <c r="F66" s="111">
        <v>0</v>
      </c>
      <c r="G66" s="393"/>
    </row>
    <row r="67" spans="1:7" s="46" customFormat="1" ht="15" customHeight="1" thickBot="1" x14ac:dyDescent="0.35">
      <c r="A67" s="98" t="s">
        <v>150</v>
      </c>
      <c r="B67" s="99" t="s">
        <v>15</v>
      </c>
      <c r="C67" s="164"/>
      <c r="D67" s="138">
        <f t="shared" ref="D67:F67" si="10">SUM(D64:D66)</f>
        <v>48155.479999999996</v>
      </c>
      <c r="E67" s="112">
        <f t="shared" si="10"/>
        <v>48155.479999999996</v>
      </c>
      <c r="F67" s="113">
        <f t="shared" si="10"/>
        <v>116000</v>
      </c>
      <c r="G67" s="100" t="s">
        <v>232</v>
      </c>
    </row>
    <row r="68" spans="1:7" s="46" customFormat="1" ht="45" customHeight="1" thickBot="1" x14ac:dyDescent="0.35">
      <c r="A68" s="101" t="s">
        <v>152</v>
      </c>
      <c r="B68" s="102" t="s">
        <v>145</v>
      </c>
      <c r="C68" s="165" t="s">
        <v>74</v>
      </c>
      <c r="D68" s="139">
        <v>106669.97</v>
      </c>
      <c r="E68" s="71">
        <v>106669.97</v>
      </c>
      <c r="F68" s="67">
        <v>106669.97</v>
      </c>
      <c r="G68" s="103" t="s">
        <v>230</v>
      </c>
    </row>
    <row r="69" spans="1:7" s="46" customFormat="1" ht="15" customHeight="1" thickBot="1" x14ac:dyDescent="0.35">
      <c r="A69" s="98" t="s">
        <v>152</v>
      </c>
      <c r="B69" s="99" t="s">
        <v>16</v>
      </c>
      <c r="C69" s="164"/>
      <c r="D69" s="138">
        <f t="shared" ref="D69:F69" si="11">SUM(D68)</f>
        <v>106669.97</v>
      </c>
      <c r="E69" s="112">
        <f t="shared" si="11"/>
        <v>106669.97</v>
      </c>
      <c r="F69" s="113">
        <f t="shared" si="11"/>
        <v>106669.97</v>
      </c>
      <c r="G69" s="100" t="s">
        <v>259</v>
      </c>
    </row>
    <row r="70" spans="1:7" s="46" customFormat="1" ht="15" customHeight="1" x14ac:dyDescent="0.3">
      <c r="A70" s="88" t="s">
        <v>153</v>
      </c>
      <c r="B70" s="89" t="s">
        <v>134</v>
      </c>
      <c r="C70" s="161" t="s">
        <v>89</v>
      </c>
      <c r="D70" s="135">
        <v>348366.55</v>
      </c>
      <c r="E70" s="73">
        <v>352529.45</v>
      </c>
      <c r="F70" s="110">
        <v>584583.77</v>
      </c>
      <c r="G70" s="90" t="s">
        <v>240</v>
      </c>
    </row>
    <row r="71" spans="1:7" s="46" customFormat="1" ht="28.05" customHeight="1" x14ac:dyDescent="0.3">
      <c r="A71" s="91" t="s">
        <v>153</v>
      </c>
      <c r="B71" s="92" t="s">
        <v>136</v>
      </c>
      <c r="C71" s="162" t="s">
        <v>17</v>
      </c>
      <c r="D71" s="136">
        <v>7000000</v>
      </c>
      <c r="E71" s="70">
        <v>6901290.2800000003</v>
      </c>
      <c r="F71" s="68">
        <v>8000000</v>
      </c>
      <c r="G71" s="93" t="s">
        <v>241</v>
      </c>
    </row>
    <row r="72" spans="1:7" s="46" customFormat="1" ht="15" customHeight="1" x14ac:dyDescent="0.3">
      <c r="A72" s="91" t="s">
        <v>153</v>
      </c>
      <c r="B72" s="92" t="s">
        <v>137</v>
      </c>
      <c r="C72" s="162" t="s">
        <v>72</v>
      </c>
      <c r="D72" s="136">
        <v>180066</v>
      </c>
      <c r="E72" s="70">
        <v>180066</v>
      </c>
      <c r="F72" s="64">
        <v>180000</v>
      </c>
      <c r="G72" s="93" t="s">
        <v>77</v>
      </c>
    </row>
    <row r="73" spans="1:7" s="46" customFormat="1" ht="45" customHeight="1" x14ac:dyDescent="0.3">
      <c r="A73" s="91" t="s">
        <v>153</v>
      </c>
      <c r="B73" s="92" t="s">
        <v>144</v>
      </c>
      <c r="C73" s="162" t="s">
        <v>73</v>
      </c>
      <c r="D73" s="136">
        <v>27000</v>
      </c>
      <c r="E73" s="70">
        <v>26500</v>
      </c>
      <c r="F73" s="68">
        <v>25000</v>
      </c>
      <c r="G73" s="93" t="s">
        <v>242</v>
      </c>
    </row>
    <row r="74" spans="1:7" s="46" customFormat="1" ht="28.05" customHeight="1" x14ac:dyDescent="0.3">
      <c r="A74" s="91" t="s">
        <v>153</v>
      </c>
      <c r="B74" s="92" t="s">
        <v>145</v>
      </c>
      <c r="C74" s="162" t="s">
        <v>74</v>
      </c>
      <c r="D74" s="136">
        <v>8000</v>
      </c>
      <c r="E74" s="70">
        <v>8018.5</v>
      </c>
      <c r="F74" s="68">
        <v>3000</v>
      </c>
      <c r="G74" s="93" t="s">
        <v>243</v>
      </c>
    </row>
    <row r="75" spans="1:7" s="46" customFormat="1" ht="45" customHeight="1" x14ac:dyDescent="0.3">
      <c r="A75" s="91" t="s">
        <v>153</v>
      </c>
      <c r="B75" s="92" t="s">
        <v>148</v>
      </c>
      <c r="C75" s="162" t="s">
        <v>91</v>
      </c>
      <c r="D75" s="136">
        <v>42000</v>
      </c>
      <c r="E75" s="70">
        <v>42022.96</v>
      </c>
      <c r="F75" s="64">
        <v>31364.68</v>
      </c>
      <c r="G75" s="114" t="s">
        <v>275</v>
      </c>
    </row>
    <row r="76" spans="1:7" s="46" customFormat="1" ht="28.05" customHeight="1" x14ac:dyDescent="0.3">
      <c r="A76" s="91" t="s">
        <v>153</v>
      </c>
      <c r="B76" s="92" t="s">
        <v>154</v>
      </c>
      <c r="C76" s="162" t="s">
        <v>92</v>
      </c>
      <c r="D76" s="136">
        <v>200000</v>
      </c>
      <c r="E76" s="70">
        <v>145713.44</v>
      </c>
      <c r="F76" s="64">
        <v>200000</v>
      </c>
      <c r="G76" s="93" t="s">
        <v>31</v>
      </c>
    </row>
    <row r="77" spans="1:7" s="46" customFormat="1" ht="28.05" customHeight="1" thickBot="1" x14ac:dyDescent="0.35">
      <c r="A77" s="95" t="s">
        <v>153</v>
      </c>
      <c r="B77" s="96" t="s">
        <v>155</v>
      </c>
      <c r="C77" s="163" t="s">
        <v>156</v>
      </c>
      <c r="D77" s="137">
        <v>900000</v>
      </c>
      <c r="E77" s="72">
        <v>882265</v>
      </c>
      <c r="F77" s="111">
        <v>0</v>
      </c>
      <c r="G77" s="108" t="s">
        <v>244</v>
      </c>
    </row>
    <row r="78" spans="1:7" s="46" customFormat="1" ht="15" customHeight="1" thickBot="1" x14ac:dyDescent="0.35">
      <c r="A78" s="98" t="s">
        <v>153</v>
      </c>
      <c r="B78" s="99" t="s">
        <v>93</v>
      </c>
      <c r="C78" s="164"/>
      <c r="D78" s="138">
        <f t="shared" ref="D78:F78" si="12">SUM(D70:D77)</f>
        <v>8705432.5500000007</v>
      </c>
      <c r="E78" s="112">
        <f t="shared" si="12"/>
        <v>8538405.6300000008</v>
      </c>
      <c r="F78" s="113">
        <f t="shared" si="12"/>
        <v>9023948.4499999993</v>
      </c>
      <c r="G78" s="100" t="s">
        <v>231</v>
      </c>
    </row>
    <row r="79" spans="1:7" s="46" customFormat="1" ht="15" customHeight="1" thickBot="1" x14ac:dyDescent="0.35">
      <c r="A79" s="101" t="s">
        <v>157</v>
      </c>
      <c r="B79" s="102" t="s">
        <v>134</v>
      </c>
      <c r="C79" s="165" t="s">
        <v>89</v>
      </c>
      <c r="D79" s="139">
        <v>0</v>
      </c>
      <c r="E79" s="71">
        <v>0</v>
      </c>
      <c r="F79" s="67">
        <v>2500</v>
      </c>
      <c r="G79" s="103" t="s">
        <v>102</v>
      </c>
    </row>
    <row r="80" spans="1:7" s="46" customFormat="1" ht="15" customHeight="1" thickBot="1" x14ac:dyDescent="0.35">
      <c r="A80" s="98" t="s">
        <v>157</v>
      </c>
      <c r="B80" s="99" t="s">
        <v>18</v>
      </c>
      <c r="C80" s="164"/>
      <c r="D80" s="138">
        <f t="shared" ref="D80:F80" si="13">SUM(D79)</f>
        <v>0</v>
      </c>
      <c r="E80" s="112">
        <f t="shared" si="13"/>
        <v>0</v>
      </c>
      <c r="F80" s="113">
        <f t="shared" si="13"/>
        <v>2500</v>
      </c>
      <c r="G80" s="100" t="s">
        <v>245</v>
      </c>
    </row>
    <row r="81" spans="1:7" s="46" customFormat="1" ht="25.05" customHeight="1" x14ac:dyDescent="0.3">
      <c r="A81" s="88" t="s">
        <v>158</v>
      </c>
      <c r="B81" s="89" t="s">
        <v>134</v>
      </c>
      <c r="C81" s="161" t="s">
        <v>89</v>
      </c>
      <c r="D81" s="135">
        <v>204000</v>
      </c>
      <c r="E81" s="73">
        <v>203754.94</v>
      </c>
      <c r="F81" s="66">
        <v>200000</v>
      </c>
      <c r="G81" s="90" t="s">
        <v>246</v>
      </c>
    </row>
    <row r="82" spans="1:7" s="46" customFormat="1" ht="15" customHeight="1" x14ac:dyDescent="0.3">
      <c r="A82" s="91" t="s">
        <v>158</v>
      </c>
      <c r="B82" s="92" t="s">
        <v>135</v>
      </c>
      <c r="C82" s="162" t="s">
        <v>90</v>
      </c>
      <c r="D82" s="136">
        <v>3000</v>
      </c>
      <c r="E82" s="70">
        <v>2782</v>
      </c>
      <c r="F82" s="68">
        <v>3000</v>
      </c>
      <c r="G82" s="93" t="s">
        <v>32</v>
      </c>
    </row>
    <row r="83" spans="1:7" s="46" customFormat="1" ht="40.049999999999997" customHeight="1" x14ac:dyDescent="0.3">
      <c r="A83" s="91" t="s">
        <v>158</v>
      </c>
      <c r="B83" s="92" t="s">
        <v>159</v>
      </c>
      <c r="C83" s="162" t="s">
        <v>76</v>
      </c>
      <c r="D83" s="136">
        <v>4695</v>
      </c>
      <c r="E83" s="70">
        <v>4695</v>
      </c>
      <c r="F83" s="68">
        <v>0</v>
      </c>
      <c r="G83" s="118" t="s">
        <v>252</v>
      </c>
    </row>
    <row r="84" spans="1:7" s="46" customFormat="1" ht="40.049999999999997" customHeight="1" thickBot="1" x14ac:dyDescent="0.35">
      <c r="A84" s="95" t="s">
        <v>158</v>
      </c>
      <c r="B84" s="96" t="s">
        <v>148</v>
      </c>
      <c r="C84" s="163" t="s">
        <v>91</v>
      </c>
      <c r="D84" s="137">
        <v>20305</v>
      </c>
      <c r="E84" s="72">
        <v>20226.77</v>
      </c>
      <c r="F84" s="111">
        <v>17000</v>
      </c>
      <c r="G84" s="97" t="s">
        <v>247</v>
      </c>
    </row>
    <row r="85" spans="1:7" s="46" customFormat="1" ht="15" customHeight="1" thickBot="1" x14ac:dyDescent="0.35">
      <c r="A85" s="98" t="s">
        <v>158</v>
      </c>
      <c r="B85" s="99" t="s">
        <v>19</v>
      </c>
      <c r="C85" s="164"/>
      <c r="D85" s="138">
        <f t="shared" ref="D85:F85" si="14">SUM(D81:D84)</f>
        <v>232000</v>
      </c>
      <c r="E85" s="112">
        <f t="shared" si="14"/>
        <v>231458.71</v>
      </c>
      <c r="F85" s="113">
        <f t="shared" si="14"/>
        <v>220000</v>
      </c>
      <c r="G85" s="100" t="s">
        <v>248</v>
      </c>
    </row>
    <row r="86" spans="1:7" s="46" customFormat="1" ht="15" customHeight="1" x14ac:dyDescent="0.3">
      <c r="A86" s="88" t="s">
        <v>160</v>
      </c>
      <c r="B86" s="89" t="s">
        <v>134</v>
      </c>
      <c r="C86" s="161" t="s">
        <v>89</v>
      </c>
      <c r="D86" s="135">
        <v>707000</v>
      </c>
      <c r="E86" s="73">
        <v>706946.75</v>
      </c>
      <c r="F86" s="110">
        <v>700000</v>
      </c>
      <c r="G86" s="90" t="s">
        <v>249</v>
      </c>
    </row>
    <row r="87" spans="1:7" s="46" customFormat="1" ht="25.05" customHeight="1" thickBot="1" x14ac:dyDescent="0.35">
      <c r="A87" s="95" t="s">
        <v>160</v>
      </c>
      <c r="B87" s="96" t="s">
        <v>148</v>
      </c>
      <c r="C87" s="163" t="s">
        <v>91</v>
      </c>
      <c r="D87" s="137">
        <v>16000</v>
      </c>
      <c r="E87" s="72">
        <v>15903.7</v>
      </c>
      <c r="F87" s="111">
        <v>15000</v>
      </c>
      <c r="G87" s="97" t="s">
        <v>101</v>
      </c>
    </row>
    <row r="88" spans="1:7" s="33" customFormat="1" ht="15" customHeight="1" thickBot="1" x14ac:dyDescent="0.35">
      <c r="A88" s="98" t="s">
        <v>160</v>
      </c>
      <c r="B88" s="99" t="s">
        <v>95</v>
      </c>
      <c r="C88" s="164"/>
      <c r="D88" s="138">
        <f t="shared" ref="D88:F88" si="15">SUM(D86:D87)</f>
        <v>723000</v>
      </c>
      <c r="E88" s="112">
        <f t="shared" si="15"/>
        <v>722850.45</v>
      </c>
      <c r="F88" s="113">
        <f t="shared" si="15"/>
        <v>715000</v>
      </c>
      <c r="G88" s="100" t="s">
        <v>250</v>
      </c>
    </row>
    <row r="89" spans="1:7" ht="15" customHeight="1" thickBot="1" x14ac:dyDescent="0.35">
      <c r="A89" s="101" t="s">
        <v>161</v>
      </c>
      <c r="B89" s="102" t="s">
        <v>134</v>
      </c>
      <c r="C89" s="165" t="s">
        <v>89</v>
      </c>
      <c r="D89" s="139">
        <v>20000</v>
      </c>
      <c r="E89" s="71">
        <v>19354</v>
      </c>
      <c r="F89" s="67">
        <v>20000</v>
      </c>
      <c r="G89" s="103" t="s">
        <v>33</v>
      </c>
    </row>
    <row r="90" spans="1:7" s="34" customFormat="1" ht="15" customHeight="1" thickBot="1" x14ac:dyDescent="0.3">
      <c r="A90" s="98" t="s">
        <v>161</v>
      </c>
      <c r="B90" s="99" t="s">
        <v>20</v>
      </c>
      <c r="C90" s="164"/>
      <c r="D90" s="138">
        <f t="shared" ref="D90:F90" si="16">SUM(D89)</f>
        <v>20000</v>
      </c>
      <c r="E90" s="112">
        <f t="shared" si="16"/>
        <v>19354</v>
      </c>
      <c r="F90" s="113">
        <f t="shared" si="16"/>
        <v>20000</v>
      </c>
      <c r="G90" s="104" t="s">
        <v>251</v>
      </c>
    </row>
    <row r="91" spans="1:7" s="32" customFormat="1" ht="25.05" customHeight="1" thickBot="1" x14ac:dyDescent="0.3">
      <c r="A91" s="101" t="s">
        <v>162</v>
      </c>
      <c r="B91" s="102" t="s">
        <v>134</v>
      </c>
      <c r="C91" s="165" t="s">
        <v>89</v>
      </c>
      <c r="D91" s="139">
        <v>20000</v>
      </c>
      <c r="E91" s="71">
        <v>19602</v>
      </c>
      <c r="F91" s="67">
        <v>0</v>
      </c>
      <c r="G91" s="118" t="s">
        <v>253</v>
      </c>
    </row>
    <row r="92" spans="1:7" s="60" customFormat="1" ht="15" customHeight="1" thickBot="1" x14ac:dyDescent="0.35">
      <c r="A92" s="98" t="s">
        <v>162</v>
      </c>
      <c r="B92" s="99" t="s">
        <v>103</v>
      </c>
      <c r="C92" s="164"/>
      <c r="D92" s="138">
        <f t="shared" ref="D92:F92" si="17">SUM(D91)</f>
        <v>20000</v>
      </c>
      <c r="E92" s="112">
        <f t="shared" si="17"/>
        <v>19602</v>
      </c>
      <c r="F92" s="113">
        <f t="shared" si="17"/>
        <v>0</v>
      </c>
      <c r="G92" s="104" t="s">
        <v>254</v>
      </c>
    </row>
    <row r="93" spans="1:7" s="60" customFormat="1" ht="15" customHeight="1" thickBot="1" x14ac:dyDescent="0.35">
      <c r="A93" s="101" t="s">
        <v>21</v>
      </c>
      <c r="B93" s="102" t="s">
        <v>159</v>
      </c>
      <c r="C93" s="165" t="s">
        <v>76</v>
      </c>
      <c r="D93" s="139">
        <v>84000</v>
      </c>
      <c r="E93" s="71">
        <v>84000</v>
      </c>
      <c r="F93" s="67">
        <v>11200</v>
      </c>
      <c r="G93" s="105" t="s">
        <v>255</v>
      </c>
    </row>
    <row r="94" spans="1:7" s="60" customFormat="1" ht="15" customHeight="1" thickBot="1" x14ac:dyDescent="0.35">
      <c r="A94" s="98" t="s">
        <v>21</v>
      </c>
      <c r="B94" s="99" t="s">
        <v>22</v>
      </c>
      <c r="C94" s="164"/>
      <c r="D94" s="138">
        <f t="shared" ref="D94:F94" si="18">SUM(D93)</f>
        <v>84000</v>
      </c>
      <c r="E94" s="112">
        <f t="shared" si="18"/>
        <v>84000</v>
      </c>
      <c r="F94" s="113">
        <f t="shared" si="18"/>
        <v>11200</v>
      </c>
      <c r="G94" s="104" t="s">
        <v>256</v>
      </c>
    </row>
    <row r="95" spans="1:7" s="60" customFormat="1" ht="40.049999999999997" customHeight="1" x14ac:dyDescent="0.3">
      <c r="A95" s="88" t="s">
        <v>163</v>
      </c>
      <c r="B95" s="89" t="s">
        <v>134</v>
      </c>
      <c r="C95" s="161" t="s">
        <v>89</v>
      </c>
      <c r="D95" s="135">
        <v>16200</v>
      </c>
      <c r="E95" s="73">
        <v>16197</v>
      </c>
      <c r="F95" s="110">
        <v>16000</v>
      </c>
      <c r="G95" s="106" t="s">
        <v>78</v>
      </c>
    </row>
    <row r="96" spans="1:7" s="34" customFormat="1" ht="28.05" customHeight="1" thickBot="1" x14ac:dyDescent="0.3">
      <c r="A96" s="95" t="s">
        <v>163</v>
      </c>
      <c r="B96" s="96" t="s">
        <v>151</v>
      </c>
      <c r="C96" s="163" t="s">
        <v>10</v>
      </c>
      <c r="D96" s="137">
        <v>120</v>
      </c>
      <c r="E96" s="72">
        <v>120</v>
      </c>
      <c r="F96" s="111">
        <v>0</v>
      </c>
      <c r="G96" s="119" t="s">
        <v>258</v>
      </c>
    </row>
    <row r="97" spans="1:7" s="34" customFormat="1" ht="15" customHeight="1" thickBot="1" x14ac:dyDescent="0.3">
      <c r="A97" s="98" t="s">
        <v>163</v>
      </c>
      <c r="B97" s="99" t="s">
        <v>23</v>
      </c>
      <c r="C97" s="164"/>
      <c r="D97" s="138">
        <f t="shared" ref="D97:F97" si="19">SUM(D95:D96)</f>
        <v>16320</v>
      </c>
      <c r="E97" s="112">
        <f t="shared" si="19"/>
        <v>16317</v>
      </c>
      <c r="F97" s="113">
        <f t="shared" si="19"/>
        <v>16000</v>
      </c>
      <c r="G97" s="104" t="s">
        <v>257</v>
      </c>
    </row>
    <row r="98" spans="1:7" s="34" customFormat="1" ht="28.05" customHeight="1" thickBot="1" x14ac:dyDescent="0.3">
      <c r="A98" s="101" t="s">
        <v>104</v>
      </c>
      <c r="B98" s="102" t="s">
        <v>164</v>
      </c>
      <c r="C98" s="165" t="s">
        <v>79</v>
      </c>
      <c r="D98" s="139">
        <v>100020</v>
      </c>
      <c r="E98" s="71">
        <v>100023.23</v>
      </c>
      <c r="F98" s="67">
        <v>200000</v>
      </c>
      <c r="G98" s="105" t="s">
        <v>282</v>
      </c>
    </row>
    <row r="99" spans="1:7" s="34" customFormat="1" ht="15" customHeight="1" thickBot="1" x14ac:dyDescent="0.3">
      <c r="A99" s="98" t="s">
        <v>104</v>
      </c>
      <c r="B99" s="99" t="s">
        <v>24</v>
      </c>
      <c r="C99" s="164"/>
      <c r="D99" s="138">
        <f t="shared" ref="D99:F99" si="20">SUM(D98)</f>
        <v>100020</v>
      </c>
      <c r="E99" s="112">
        <f t="shared" si="20"/>
        <v>100023.23</v>
      </c>
      <c r="F99" s="113">
        <f t="shared" si="20"/>
        <v>200000</v>
      </c>
      <c r="G99" s="104" t="s">
        <v>262</v>
      </c>
    </row>
    <row r="100" spans="1:7" ht="64.95" customHeight="1" thickBot="1" x14ac:dyDescent="0.35">
      <c r="A100" s="101" t="s">
        <v>165</v>
      </c>
      <c r="B100" s="102" t="s">
        <v>166</v>
      </c>
      <c r="C100" s="165" t="s">
        <v>25</v>
      </c>
      <c r="D100" s="139">
        <v>12800000</v>
      </c>
      <c r="E100" s="71">
        <v>12800000</v>
      </c>
      <c r="F100" s="67">
        <v>7200000</v>
      </c>
      <c r="G100" s="125" t="s">
        <v>278</v>
      </c>
    </row>
    <row r="101" spans="1:7" ht="15" customHeight="1" thickBot="1" x14ac:dyDescent="0.35">
      <c r="A101" s="98" t="s">
        <v>165</v>
      </c>
      <c r="B101" s="99" t="s">
        <v>26</v>
      </c>
      <c r="C101" s="164"/>
      <c r="D101" s="138">
        <f t="shared" ref="D101:F101" si="21">SUM(D100)</f>
        <v>12800000</v>
      </c>
      <c r="E101" s="112">
        <f t="shared" si="21"/>
        <v>12800000</v>
      </c>
      <c r="F101" s="113">
        <f t="shared" si="21"/>
        <v>7200000</v>
      </c>
      <c r="G101" s="100" t="s">
        <v>263</v>
      </c>
    </row>
    <row r="102" spans="1:7" s="131" customFormat="1" ht="19.95" customHeight="1" thickBot="1" x14ac:dyDescent="0.3">
      <c r="A102" s="126" t="s">
        <v>27</v>
      </c>
      <c r="B102" s="127"/>
      <c r="C102" s="167"/>
      <c r="D102" s="141">
        <f>SUM(D101,D99,D97,D94,D92,D90,D88,D85,D80,D78,D69,D67,D63,D58,D53,D49,D44,D41,D39,D37,D34,D31,D26)</f>
        <v>94000000</v>
      </c>
      <c r="E102" s="129">
        <f>SUM(E101,E99,E97,E94,E92,E90,E88,E85,E80,E78,E69,E67,E63,E58,E53,E49,E44,E41,E39,E37,E34,E31,E26)</f>
        <v>93656536.520000011</v>
      </c>
      <c r="F102" s="130">
        <f>SUM(F101,F99,F97,F94,F92,F90,F88,F85,F80,F78,F69,F67,F63,F58,F53,F49,F44,F41,F39,F37,F34,F31,F26)</f>
        <v>93000000</v>
      </c>
      <c r="G102" s="128"/>
    </row>
    <row r="103" spans="1:7" ht="15" customHeight="1" x14ac:dyDescent="0.3">
      <c r="A103" s="394" t="s">
        <v>109</v>
      </c>
      <c r="B103" s="394"/>
      <c r="C103" s="394"/>
      <c r="D103" s="132"/>
      <c r="E103" s="132"/>
      <c r="F103" s="133"/>
      <c r="G103" s="134"/>
    </row>
    <row r="104" spans="1:7" x14ac:dyDescent="0.3">
      <c r="D104" s="107"/>
      <c r="E104" s="107"/>
      <c r="F104" s="107"/>
    </row>
  </sheetData>
  <mergeCells count="2">
    <mergeCell ref="G65:G66"/>
    <mergeCell ref="A103:C103"/>
  </mergeCells>
  <pageMargins left="0" right="0" top="0.78740157480314965" bottom="0.78740157480314965" header="0.31496062992125984" footer="0.31496062992125984"/>
  <pageSetup paperSize="9" orientation="portrait" r:id="rId1"/>
  <headerFooter>
    <oddHeader>&amp;L&amp;"-,Tučné"MĚSTO Štíty&amp;"-,Obyčejné"
&amp;9IČO: 00303453
DIČ: CZ00303453&amp;C&amp;"-,Tučné"&amp;12NÁVRH ROZPOČTU
PŘÍJMY 2026&amp;RRok 2026</oddHeader>
    <oddFooter>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opLeftCell="A94" workbookViewId="0">
      <selection activeCell="F14" sqref="F14"/>
    </sheetView>
  </sheetViews>
  <sheetFormatPr defaultRowHeight="14.4" x14ac:dyDescent="0.3"/>
  <cols>
    <col min="1" max="2" width="4.77734375" style="81" customWidth="1"/>
    <col min="3" max="3" width="36.77734375" style="85" customWidth="1"/>
    <col min="4" max="6" width="13.77734375" style="109" customWidth="1"/>
    <col min="7" max="7" width="50.77734375" style="85" customWidth="1"/>
  </cols>
  <sheetData>
    <row r="1" spans="1:7" ht="4.95" customHeight="1" x14ac:dyDescent="0.3"/>
    <row r="2" spans="1:7" s="157" customFormat="1" ht="24" customHeight="1" thickBot="1" x14ac:dyDescent="0.35">
      <c r="A2" s="152" t="s">
        <v>0</v>
      </c>
      <c r="B2" s="152"/>
      <c r="C2" s="153"/>
      <c r="D2" s="154"/>
      <c r="E2" s="154"/>
      <c r="F2" s="155"/>
      <c r="G2" s="156"/>
    </row>
    <row r="3" spans="1:7" s="32" customFormat="1" ht="24" customHeight="1" thickBot="1" x14ac:dyDescent="0.3">
      <c r="A3" s="86" t="s">
        <v>1</v>
      </c>
      <c r="B3" s="87" t="s">
        <v>2</v>
      </c>
      <c r="C3" s="160" t="s">
        <v>3</v>
      </c>
      <c r="D3" s="142" t="s">
        <v>176</v>
      </c>
      <c r="E3" s="143" t="s">
        <v>177</v>
      </c>
      <c r="F3" s="144" t="s">
        <v>178</v>
      </c>
      <c r="G3" s="83" t="s">
        <v>294</v>
      </c>
    </row>
    <row r="4" spans="1:7" s="46" customFormat="1" ht="15" customHeight="1" x14ac:dyDescent="0.3">
      <c r="A4" s="88" t="s">
        <v>4</v>
      </c>
      <c r="B4" s="89" t="s">
        <v>110</v>
      </c>
      <c r="C4" s="161" t="s">
        <v>60</v>
      </c>
      <c r="D4" s="135">
        <v>8000000</v>
      </c>
      <c r="E4" s="73">
        <v>7941192.0899999999</v>
      </c>
      <c r="F4" s="110">
        <v>9618384</v>
      </c>
      <c r="G4" s="90" t="s">
        <v>184</v>
      </c>
    </row>
    <row r="5" spans="1:7" s="46" customFormat="1" ht="15" customHeight="1" x14ac:dyDescent="0.3">
      <c r="A5" s="91" t="s">
        <v>4</v>
      </c>
      <c r="B5" s="92" t="s">
        <v>111</v>
      </c>
      <c r="C5" s="162" t="s">
        <v>61</v>
      </c>
      <c r="D5" s="136">
        <v>720000</v>
      </c>
      <c r="E5" s="70">
        <v>722740.68</v>
      </c>
      <c r="F5" s="68">
        <v>849600</v>
      </c>
      <c r="G5" s="93" t="s">
        <v>185</v>
      </c>
    </row>
    <row r="6" spans="1:7" s="46" customFormat="1" ht="15" customHeight="1" x14ac:dyDescent="0.3">
      <c r="A6" s="91" t="s">
        <v>4</v>
      </c>
      <c r="B6" s="92" t="s">
        <v>112</v>
      </c>
      <c r="C6" s="162" t="s">
        <v>62</v>
      </c>
      <c r="D6" s="136">
        <v>1500000</v>
      </c>
      <c r="E6" s="70">
        <v>1466404.76</v>
      </c>
      <c r="F6" s="68">
        <v>1500960</v>
      </c>
      <c r="G6" s="93" t="s">
        <v>186</v>
      </c>
    </row>
    <row r="7" spans="1:7" s="46" customFormat="1" ht="15" customHeight="1" x14ac:dyDescent="0.3">
      <c r="A7" s="91" t="s">
        <v>4</v>
      </c>
      <c r="B7" s="92" t="s">
        <v>113</v>
      </c>
      <c r="C7" s="162" t="s">
        <v>63</v>
      </c>
      <c r="D7" s="136">
        <v>11100000</v>
      </c>
      <c r="E7" s="70">
        <v>11083573.43</v>
      </c>
      <c r="F7" s="68">
        <v>12616560</v>
      </c>
      <c r="G7" s="93" t="s">
        <v>187</v>
      </c>
    </row>
    <row r="8" spans="1:7" s="46" customFormat="1" ht="30" customHeight="1" x14ac:dyDescent="0.3">
      <c r="A8" s="91" t="s">
        <v>4</v>
      </c>
      <c r="B8" s="92" t="s">
        <v>114</v>
      </c>
      <c r="C8" s="162" t="s">
        <v>206</v>
      </c>
      <c r="D8" s="136">
        <v>2770230</v>
      </c>
      <c r="E8" s="70">
        <v>2770230</v>
      </c>
      <c r="F8" s="68">
        <v>0</v>
      </c>
      <c r="G8" s="94" t="s">
        <v>188</v>
      </c>
    </row>
    <row r="9" spans="1:7" s="46" customFormat="1" ht="15" customHeight="1" x14ac:dyDescent="0.3">
      <c r="A9" s="91" t="s">
        <v>4</v>
      </c>
      <c r="B9" s="92" t="s">
        <v>115</v>
      </c>
      <c r="C9" s="162" t="s">
        <v>64</v>
      </c>
      <c r="D9" s="136">
        <v>20800000</v>
      </c>
      <c r="E9" s="70">
        <v>20731283.100000001</v>
      </c>
      <c r="F9" s="68">
        <v>23887920</v>
      </c>
      <c r="G9" s="93" t="s">
        <v>189</v>
      </c>
    </row>
    <row r="10" spans="1:7" s="46" customFormat="1" ht="25.05" customHeight="1" x14ac:dyDescent="0.3">
      <c r="A10" s="91" t="s">
        <v>4</v>
      </c>
      <c r="B10" s="92" t="s">
        <v>116</v>
      </c>
      <c r="C10" s="162" t="s">
        <v>205</v>
      </c>
      <c r="D10" s="136">
        <v>432</v>
      </c>
      <c r="E10" s="70">
        <v>431.7</v>
      </c>
      <c r="F10" s="64">
        <v>500</v>
      </c>
      <c r="G10" s="93" t="s">
        <v>195</v>
      </c>
    </row>
    <row r="11" spans="1:7" s="46" customFormat="1" ht="15" customHeight="1" x14ac:dyDescent="0.3">
      <c r="A11" s="91" t="s">
        <v>4</v>
      </c>
      <c r="B11" s="92" t="s">
        <v>117</v>
      </c>
      <c r="C11" s="162" t="s">
        <v>67</v>
      </c>
      <c r="D11" s="136">
        <v>61247</v>
      </c>
      <c r="E11" s="70">
        <v>61247</v>
      </c>
      <c r="F11" s="64">
        <v>62000</v>
      </c>
      <c r="G11" s="93" t="s">
        <v>191</v>
      </c>
    </row>
    <row r="12" spans="1:7" s="46" customFormat="1" ht="15" customHeight="1" x14ac:dyDescent="0.3">
      <c r="A12" s="91" t="s">
        <v>4</v>
      </c>
      <c r="B12" s="92" t="s">
        <v>118</v>
      </c>
      <c r="C12" s="162" t="s">
        <v>68</v>
      </c>
      <c r="D12" s="136">
        <v>47860</v>
      </c>
      <c r="E12" s="70">
        <v>47860</v>
      </c>
      <c r="F12" s="64">
        <v>50000</v>
      </c>
      <c r="G12" s="114" t="s">
        <v>270</v>
      </c>
    </row>
    <row r="13" spans="1:7" s="46" customFormat="1" ht="15" customHeight="1" x14ac:dyDescent="0.3">
      <c r="A13" s="91" t="s">
        <v>4</v>
      </c>
      <c r="B13" s="92" t="s">
        <v>119</v>
      </c>
      <c r="C13" s="162" t="s">
        <v>87</v>
      </c>
      <c r="D13" s="136">
        <v>1290000</v>
      </c>
      <c r="E13" s="70">
        <v>1285785.53</v>
      </c>
      <c r="F13" s="64">
        <v>1300000</v>
      </c>
      <c r="G13" s="93" t="s">
        <v>271</v>
      </c>
    </row>
    <row r="14" spans="1:7" s="46" customFormat="1" ht="15" customHeight="1" x14ac:dyDescent="0.3">
      <c r="A14" s="91" t="s">
        <v>4</v>
      </c>
      <c r="B14" s="92" t="s">
        <v>120</v>
      </c>
      <c r="C14" s="162" t="s">
        <v>69</v>
      </c>
      <c r="D14" s="136">
        <v>13000</v>
      </c>
      <c r="E14" s="70">
        <v>13063.94</v>
      </c>
      <c r="F14" s="64">
        <v>15000</v>
      </c>
      <c r="G14" s="93" t="s">
        <v>192</v>
      </c>
    </row>
    <row r="15" spans="1:7" s="46" customFormat="1" ht="15" customHeight="1" x14ac:dyDescent="0.3">
      <c r="A15" s="91" t="s">
        <v>4</v>
      </c>
      <c r="B15" s="92" t="s">
        <v>121</v>
      </c>
      <c r="C15" s="162" t="s">
        <v>88</v>
      </c>
      <c r="D15" s="136">
        <v>34500</v>
      </c>
      <c r="E15" s="70">
        <v>34499.519999999997</v>
      </c>
      <c r="F15" s="64">
        <v>34500</v>
      </c>
      <c r="G15" s="93" t="s">
        <v>193</v>
      </c>
    </row>
    <row r="16" spans="1:7" s="46" customFormat="1" ht="64.95" customHeight="1" x14ac:dyDescent="0.3">
      <c r="A16" s="91" t="s">
        <v>4</v>
      </c>
      <c r="B16" s="92" t="s">
        <v>122</v>
      </c>
      <c r="C16" s="162" t="s">
        <v>70</v>
      </c>
      <c r="D16" s="136">
        <v>60400</v>
      </c>
      <c r="E16" s="70">
        <v>60340</v>
      </c>
      <c r="F16" s="68">
        <v>60000</v>
      </c>
      <c r="G16" s="93" t="s">
        <v>194</v>
      </c>
    </row>
    <row r="17" spans="1:7" s="46" customFormat="1" ht="45" customHeight="1" x14ac:dyDescent="0.3">
      <c r="A17" s="91" t="s">
        <v>4</v>
      </c>
      <c r="B17" s="92" t="s">
        <v>123</v>
      </c>
      <c r="C17" s="162" t="s">
        <v>208</v>
      </c>
      <c r="D17" s="136">
        <v>3400</v>
      </c>
      <c r="E17" s="70">
        <v>3328.5</v>
      </c>
      <c r="F17" s="68">
        <v>5000</v>
      </c>
      <c r="G17" s="93" t="s">
        <v>66</v>
      </c>
    </row>
    <row r="18" spans="1:7" s="46" customFormat="1" ht="30" customHeight="1" x14ac:dyDescent="0.3">
      <c r="A18" s="91" t="s">
        <v>4</v>
      </c>
      <c r="B18" s="92" t="s">
        <v>124</v>
      </c>
      <c r="C18" s="162" t="s">
        <v>207</v>
      </c>
      <c r="D18" s="136">
        <v>179</v>
      </c>
      <c r="E18" s="70">
        <v>178.75</v>
      </c>
      <c r="F18" s="68">
        <v>100</v>
      </c>
      <c r="G18" s="93" t="s">
        <v>196</v>
      </c>
    </row>
    <row r="19" spans="1:7" s="46" customFormat="1" ht="30" customHeight="1" x14ac:dyDescent="0.3">
      <c r="A19" s="91" t="s">
        <v>4</v>
      </c>
      <c r="B19" s="92" t="s">
        <v>125</v>
      </c>
      <c r="C19" s="162" t="s">
        <v>209</v>
      </c>
      <c r="D19" s="136">
        <v>404000</v>
      </c>
      <c r="E19" s="70">
        <v>403725.81</v>
      </c>
      <c r="F19" s="68">
        <v>396480</v>
      </c>
      <c r="G19" s="93" t="s">
        <v>197</v>
      </c>
    </row>
    <row r="20" spans="1:7" s="46" customFormat="1" ht="45" customHeight="1" x14ac:dyDescent="0.3">
      <c r="A20" s="91" t="s">
        <v>4</v>
      </c>
      <c r="B20" s="92" t="s">
        <v>126</v>
      </c>
      <c r="C20" s="162" t="s">
        <v>210</v>
      </c>
      <c r="D20" s="136">
        <v>158300</v>
      </c>
      <c r="E20" s="70">
        <v>158283.56</v>
      </c>
      <c r="F20" s="68">
        <v>169920</v>
      </c>
      <c r="G20" s="93" t="s">
        <v>198</v>
      </c>
    </row>
    <row r="21" spans="1:7" s="46" customFormat="1" ht="15" customHeight="1" x14ac:dyDescent="0.3">
      <c r="A21" s="91" t="s">
        <v>4</v>
      </c>
      <c r="B21" s="92" t="s">
        <v>127</v>
      </c>
      <c r="C21" s="162" t="s">
        <v>65</v>
      </c>
      <c r="D21" s="136">
        <v>3036452</v>
      </c>
      <c r="E21" s="70">
        <v>3157236.33</v>
      </c>
      <c r="F21" s="64">
        <v>2817026</v>
      </c>
      <c r="G21" s="93" t="s">
        <v>190</v>
      </c>
    </row>
    <row r="22" spans="1:7" s="59" customFormat="1" ht="45" customHeight="1" x14ac:dyDescent="0.3">
      <c r="A22" s="91" t="s">
        <v>4</v>
      </c>
      <c r="B22" s="92" t="s">
        <v>128</v>
      </c>
      <c r="C22" s="162" t="s">
        <v>222</v>
      </c>
      <c r="D22" s="136">
        <v>162500</v>
      </c>
      <c r="E22" s="70">
        <v>162500</v>
      </c>
      <c r="F22" s="68">
        <v>0</v>
      </c>
      <c r="G22" s="108" t="s">
        <v>200</v>
      </c>
    </row>
    <row r="23" spans="1:7" s="46" customFormat="1" ht="50.1" customHeight="1" x14ac:dyDescent="0.3">
      <c r="A23" s="91" t="s">
        <v>4</v>
      </c>
      <c r="B23" s="92" t="s">
        <v>129</v>
      </c>
      <c r="C23" s="162" t="s">
        <v>221</v>
      </c>
      <c r="D23" s="136">
        <v>733200</v>
      </c>
      <c r="E23" s="70">
        <v>733200</v>
      </c>
      <c r="F23" s="64">
        <v>703100</v>
      </c>
      <c r="G23" s="249" t="s">
        <v>296</v>
      </c>
    </row>
    <row r="24" spans="1:7" s="46" customFormat="1" ht="100.05" customHeight="1" x14ac:dyDescent="0.3">
      <c r="A24" s="91" t="s">
        <v>4</v>
      </c>
      <c r="B24" s="92" t="s">
        <v>130</v>
      </c>
      <c r="C24" s="162" t="s">
        <v>223</v>
      </c>
      <c r="D24" s="136">
        <v>900292</v>
      </c>
      <c r="E24" s="70">
        <v>900292</v>
      </c>
      <c r="F24" s="68">
        <v>1295810</v>
      </c>
      <c r="G24" s="250" t="s">
        <v>307</v>
      </c>
    </row>
    <row r="25" spans="1:7" s="46" customFormat="1" ht="45" customHeight="1" thickBot="1" x14ac:dyDescent="0.35">
      <c r="A25" s="95" t="s">
        <v>4</v>
      </c>
      <c r="B25" s="96" t="s">
        <v>131</v>
      </c>
      <c r="C25" s="163" t="s">
        <v>132</v>
      </c>
      <c r="D25" s="137">
        <v>223910</v>
      </c>
      <c r="E25" s="72">
        <v>223910</v>
      </c>
      <c r="F25" s="111">
        <v>0</v>
      </c>
      <c r="G25" s="108" t="s">
        <v>199</v>
      </c>
    </row>
    <row r="26" spans="1:7" s="46" customFormat="1" ht="15" customHeight="1" thickBot="1" x14ac:dyDescent="0.35">
      <c r="A26" s="98" t="s">
        <v>4</v>
      </c>
      <c r="B26" s="99" t="s">
        <v>5</v>
      </c>
      <c r="C26" s="164"/>
      <c r="D26" s="138">
        <f t="shared" ref="D26:F26" si="0">SUM(D4:D25)</f>
        <v>52019902</v>
      </c>
      <c r="E26" s="112">
        <f t="shared" si="0"/>
        <v>51961306.70000001</v>
      </c>
      <c r="F26" s="113">
        <f t="shared" si="0"/>
        <v>55382860</v>
      </c>
      <c r="G26" s="100" t="s">
        <v>201</v>
      </c>
    </row>
    <row r="27" spans="1:7" s="46" customFormat="1" ht="45" customHeight="1" x14ac:dyDescent="0.3">
      <c r="A27" s="88" t="s">
        <v>133</v>
      </c>
      <c r="B27" s="89" t="s">
        <v>134</v>
      </c>
      <c r="C27" s="161" t="s">
        <v>89</v>
      </c>
      <c r="D27" s="135">
        <v>7237065.6500000004</v>
      </c>
      <c r="E27" s="73">
        <v>7233806.3499999996</v>
      </c>
      <c r="F27" s="110">
        <v>7784370</v>
      </c>
      <c r="G27" s="267" t="s">
        <v>71</v>
      </c>
    </row>
    <row r="28" spans="1:7" s="46" customFormat="1" ht="15" customHeight="1" x14ac:dyDescent="0.3">
      <c r="A28" s="91" t="s">
        <v>133</v>
      </c>
      <c r="B28" s="92" t="s">
        <v>135</v>
      </c>
      <c r="C28" s="162" t="s">
        <v>90</v>
      </c>
      <c r="D28" s="136">
        <v>1065000</v>
      </c>
      <c r="E28" s="70">
        <v>1063796.42</v>
      </c>
      <c r="F28" s="68">
        <v>1000000</v>
      </c>
      <c r="G28" s="93" t="s">
        <v>202</v>
      </c>
    </row>
    <row r="29" spans="1:7" s="46" customFormat="1" ht="45" customHeight="1" x14ac:dyDescent="0.3">
      <c r="A29" s="91" t="s">
        <v>133</v>
      </c>
      <c r="B29" s="92" t="s">
        <v>136</v>
      </c>
      <c r="C29" s="162" t="s">
        <v>17</v>
      </c>
      <c r="D29" s="136">
        <v>79659.14</v>
      </c>
      <c r="E29" s="70">
        <v>79659.14</v>
      </c>
      <c r="F29" s="68">
        <v>0</v>
      </c>
      <c r="G29" s="94" t="s">
        <v>203</v>
      </c>
    </row>
    <row r="30" spans="1:7" s="46" customFormat="1" ht="61.95" customHeight="1" thickBot="1" x14ac:dyDescent="0.35">
      <c r="A30" s="95" t="s">
        <v>133</v>
      </c>
      <c r="B30" s="96" t="s">
        <v>137</v>
      </c>
      <c r="C30" s="163" t="s">
        <v>72</v>
      </c>
      <c r="D30" s="137">
        <v>18275.21</v>
      </c>
      <c r="E30" s="72">
        <v>18275.21</v>
      </c>
      <c r="F30" s="65">
        <v>18629.98</v>
      </c>
      <c r="G30" s="115" t="s">
        <v>220</v>
      </c>
    </row>
    <row r="31" spans="1:7" s="80" customFormat="1" ht="15" customHeight="1" thickBot="1" x14ac:dyDescent="0.35">
      <c r="A31" s="98" t="s">
        <v>133</v>
      </c>
      <c r="B31" s="99" t="s">
        <v>6</v>
      </c>
      <c r="C31" s="164"/>
      <c r="D31" s="138">
        <f t="shared" ref="D31:F31" si="1">SUM(D27:D30)</f>
        <v>8400000</v>
      </c>
      <c r="E31" s="112">
        <f t="shared" si="1"/>
        <v>8395537.1199999992</v>
      </c>
      <c r="F31" s="113">
        <f t="shared" si="1"/>
        <v>8802999.9800000004</v>
      </c>
      <c r="G31" s="100" t="s">
        <v>261</v>
      </c>
    </row>
    <row r="32" spans="1:7" s="46" customFormat="1" ht="15" customHeight="1" x14ac:dyDescent="0.3">
      <c r="A32" s="88" t="s">
        <v>138</v>
      </c>
      <c r="B32" s="89" t="s">
        <v>134</v>
      </c>
      <c r="C32" s="161" t="s">
        <v>89</v>
      </c>
      <c r="D32" s="135">
        <v>4150</v>
      </c>
      <c r="E32" s="73">
        <v>4131</v>
      </c>
      <c r="F32" s="110">
        <v>4000</v>
      </c>
      <c r="G32" s="90" t="s">
        <v>37</v>
      </c>
    </row>
    <row r="33" spans="1:7" s="46" customFormat="1" ht="52.2" customHeight="1" thickBot="1" x14ac:dyDescent="0.35">
      <c r="A33" s="95" t="s">
        <v>138</v>
      </c>
      <c r="B33" s="96" t="s">
        <v>135</v>
      </c>
      <c r="C33" s="163" t="s">
        <v>213</v>
      </c>
      <c r="D33" s="137">
        <v>12250</v>
      </c>
      <c r="E33" s="72">
        <v>12231</v>
      </c>
      <c r="F33" s="111">
        <v>12000</v>
      </c>
      <c r="G33" s="97" t="s">
        <v>204</v>
      </c>
    </row>
    <row r="34" spans="1:7" s="46" customFormat="1" ht="15" customHeight="1" thickBot="1" x14ac:dyDescent="0.35">
      <c r="A34" s="98" t="s">
        <v>138</v>
      </c>
      <c r="B34" s="99" t="s">
        <v>7</v>
      </c>
      <c r="C34" s="164"/>
      <c r="D34" s="138">
        <f t="shared" ref="D34:F34" si="2">SUM(D32:D33)</f>
        <v>16400</v>
      </c>
      <c r="E34" s="112">
        <f t="shared" si="2"/>
        <v>16362</v>
      </c>
      <c r="F34" s="113">
        <f t="shared" si="2"/>
        <v>16000</v>
      </c>
      <c r="G34" s="100" t="s">
        <v>239</v>
      </c>
    </row>
    <row r="35" spans="1:7" s="46" customFormat="1" ht="15" customHeight="1" x14ac:dyDescent="0.3">
      <c r="A35" s="88" t="s">
        <v>139</v>
      </c>
      <c r="B35" s="89" t="s">
        <v>134</v>
      </c>
      <c r="C35" s="161" t="s">
        <v>89</v>
      </c>
      <c r="D35" s="135">
        <v>1800000</v>
      </c>
      <c r="E35" s="73">
        <v>1749597.7</v>
      </c>
      <c r="F35" s="66">
        <v>1800000</v>
      </c>
      <c r="G35" s="90" t="s">
        <v>283</v>
      </c>
    </row>
    <row r="36" spans="1:7" s="46" customFormat="1" ht="25.05" customHeight="1" thickBot="1" x14ac:dyDescent="0.35">
      <c r="A36" s="95" t="s">
        <v>139</v>
      </c>
      <c r="B36" s="96" t="s">
        <v>140</v>
      </c>
      <c r="C36" s="163" t="s">
        <v>94</v>
      </c>
      <c r="D36" s="137">
        <v>700</v>
      </c>
      <c r="E36" s="72">
        <v>653.09</v>
      </c>
      <c r="F36" s="111">
        <v>0</v>
      </c>
      <c r="G36" s="108" t="s">
        <v>211</v>
      </c>
    </row>
    <row r="37" spans="1:7" s="46" customFormat="1" ht="15" customHeight="1" thickBot="1" x14ac:dyDescent="0.35">
      <c r="A37" s="98" t="s">
        <v>139</v>
      </c>
      <c r="B37" s="99" t="s">
        <v>8</v>
      </c>
      <c r="C37" s="164"/>
      <c r="D37" s="138">
        <f t="shared" ref="D37:F37" si="3">SUM(D35:D36)</f>
        <v>1800700</v>
      </c>
      <c r="E37" s="112">
        <f t="shared" si="3"/>
        <v>1750250.79</v>
      </c>
      <c r="F37" s="113">
        <f t="shared" si="3"/>
        <v>1800000</v>
      </c>
      <c r="G37" s="100" t="s">
        <v>238</v>
      </c>
    </row>
    <row r="38" spans="1:7" s="46" customFormat="1" ht="15" customHeight="1" thickBot="1" x14ac:dyDescent="0.35">
      <c r="A38" s="101" t="s">
        <v>141</v>
      </c>
      <c r="B38" s="102" t="s">
        <v>134</v>
      </c>
      <c r="C38" s="217" t="s">
        <v>89</v>
      </c>
      <c r="D38" s="139">
        <v>1600000</v>
      </c>
      <c r="E38" s="71">
        <v>1542027.41</v>
      </c>
      <c r="F38" s="116">
        <v>1600000</v>
      </c>
      <c r="G38" s="103" t="s">
        <v>277</v>
      </c>
    </row>
    <row r="39" spans="1:7" s="46" customFormat="1" ht="15" customHeight="1" thickBot="1" x14ac:dyDescent="0.35">
      <c r="A39" s="98" t="s">
        <v>141</v>
      </c>
      <c r="B39" s="99" t="s">
        <v>212</v>
      </c>
      <c r="C39" s="164"/>
      <c r="D39" s="138">
        <f t="shared" ref="D39:F39" si="4">SUM(D38)</f>
        <v>1600000</v>
      </c>
      <c r="E39" s="112">
        <f t="shared" si="4"/>
        <v>1542027.41</v>
      </c>
      <c r="F39" s="113">
        <f t="shared" si="4"/>
        <v>1600000</v>
      </c>
      <c r="G39" s="100" t="s">
        <v>237</v>
      </c>
    </row>
    <row r="40" spans="1:7" s="46" customFormat="1" ht="30" customHeight="1" thickBot="1" x14ac:dyDescent="0.35">
      <c r="A40" s="101">
        <v>3113</v>
      </c>
      <c r="B40" s="102" t="s">
        <v>134</v>
      </c>
      <c r="C40" s="217" t="s">
        <v>89</v>
      </c>
      <c r="D40" s="139">
        <v>0</v>
      </c>
      <c r="E40" s="71">
        <v>0</v>
      </c>
      <c r="F40" s="116">
        <v>500000</v>
      </c>
      <c r="G40" s="125" t="s">
        <v>266</v>
      </c>
    </row>
    <row r="41" spans="1:7" s="46" customFormat="1" ht="15" customHeight="1" thickBot="1" x14ac:dyDescent="0.35">
      <c r="A41" s="98">
        <v>3113</v>
      </c>
      <c r="B41" s="99" t="s">
        <v>295</v>
      </c>
      <c r="C41" s="164"/>
      <c r="D41" s="138">
        <f t="shared" ref="D41:F41" si="5">SUM(D40)</f>
        <v>0</v>
      </c>
      <c r="E41" s="112">
        <f t="shared" si="5"/>
        <v>0</v>
      </c>
      <c r="F41" s="113">
        <f t="shared" si="5"/>
        <v>500000</v>
      </c>
      <c r="G41" s="100" t="s">
        <v>265</v>
      </c>
    </row>
    <row r="42" spans="1:7" s="46" customFormat="1" ht="15" customHeight="1" x14ac:dyDescent="0.3">
      <c r="A42" s="88" t="s">
        <v>142</v>
      </c>
      <c r="B42" s="89" t="s">
        <v>134</v>
      </c>
      <c r="C42" s="161" t="s">
        <v>89</v>
      </c>
      <c r="D42" s="135">
        <v>6500</v>
      </c>
      <c r="E42" s="73">
        <v>6480</v>
      </c>
      <c r="F42" s="66">
        <v>7000</v>
      </c>
      <c r="G42" s="90" t="s">
        <v>214</v>
      </c>
    </row>
    <row r="43" spans="1:7" s="46" customFormat="1" ht="15" customHeight="1" thickBot="1" x14ac:dyDescent="0.35">
      <c r="A43" s="95" t="s">
        <v>142</v>
      </c>
      <c r="B43" s="96" t="s">
        <v>140</v>
      </c>
      <c r="C43" s="163" t="s">
        <v>94</v>
      </c>
      <c r="D43" s="137">
        <v>200</v>
      </c>
      <c r="E43" s="72">
        <v>199</v>
      </c>
      <c r="F43" s="111">
        <v>200</v>
      </c>
      <c r="G43" s="97" t="s">
        <v>215</v>
      </c>
    </row>
    <row r="44" spans="1:7" s="46" customFormat="1" ht="15" customHeight="1" thickBot="1" x14ac:dyDescent="0.35">
      <c r="A44" s="98" t="s">
        <v>142</v>
      </c>
      <c r="B44" s="99" t="s">
        <v>9</v>
      </c>
      <c r="C44" s="164"/>
      <c r="D44" s="138">
        <f t="shared" ref="D44:F44" si="6">SUM(D42:D43)</f>
        <v>6700</v>
      </c>
      <c r="E44" s="112">
        <f t="shared" si="6"/>
        <v>6679</v>
      </c>
      <c r="F44" s="113">
        <f t="shared" si="6"/>
        <v>7200</v>
      </c>
      <c r="G44" s="100" t="s">
        <v>260</v>
      </c>
    </row>
    <row r="45" spans="1:7" s="46" customFormat="1" ht="40.950000000000003" customHeight="1" x14ac:dyDescent="0.3">
      <c r="A45" s="120" t="s">
        <v>143</v>
      </c>
      <c r="B45" s="121" t="s">
        <v>134</v>
      </c>
      <c r="C45" s="166" t="s">
        <v>89</v>
      </c>
      <c r="D45" s="140">
        <v>48978</v>
      </c>
      <c r="E45" s="122">
        <v>48983.5</v>
      </c>
      <c r="F45" s="123">
        <v>50000</v>
      </c>
      <c r="G45" s="124" t="s">
        <v>264</v>
      </c>
    </row>
    <row r="46" spans="1:7" s="46" customFormat="1" ht="25.05" customHeight="1" x14ac:dyDescent="0.3">
      <c r="A46" s="91" t="s">
        <v>143</v>
      </c>
      <c r="B46" s="92" t="s">
        <v>144</v>
      </c>
      <c r="C46" s="162" t="s">
        <v>73</v>
      </c>
      <c r="D46" s="136">
        <v>8500</v>
      </c>
      <c r="E46" s="70">
        <v>8500</v>
      </c>
      <c r="F46" s="68">
        <v>10000</v>
      </c>
      <c r="G46" s="93" t="s">
        <v>276</v>
      </c>
    </row>
    <row r="47" spans="1:7" s="46" customFormat="1" ht="15" customHeight="1" x14ac:dyDescent="0.3">
      <c r="A47" s="91" t="s">
        <v>143</v>
      </c>
      <c r="B47" s="92" t="s">
        <v>140</v>
      </c>
      <c r="C47" s="162" t="s">
        <v>94</v>
      </c>
      <c r="D47" s="136">
        <v>222</v>
      </c>
      <c r="E47" s="70">
        <v>222</v>
      </c>
      <c r="F47" s="68">
        <v>500</v>
      </c>
      <c r="G47" s="93" t="s">
        <v>100</v>
      </c>
    </row>
    <row r="48" spans="1:7" s="46" customFormat="1" ht="28.05" customHeight="1" thickBot="1" x14ac:dyDescent="0.35">
      <c r="A48" s="95" t="s">
        <v>143</v>
      </c>
      <c r="B48" s="96" t="s">
        <v>141</v>
      </c>
      <c r="C48" s="163" t="s">
        <v>75</v>
      </c>
      <c r="D48" s="137">
        <v>36000</v>
      </c>
      <c r="E48" s="72">
        <v>36000</v>
      </c>
      <c r="F48" s="111">
        <v>0</v>
      </c>
      <c r="G48" s="108" t="s">
        <v>284</v>
      </c>
    </row>
    <row r="49" spans="1:7" s="46" customFormat="1" ht="15" customHeight="1" thickBot="1" x14ac:dyDescent="0.35">
      <c r="A49" s="98" t="s">
        <v>143</v>
      </c>
      <c r="B49" s="99" t="s">
        <v>11</v>
      </c>
      <c r="C49" s="164"/>
      <c r="D49" s="138">
        <f>SUM(D45:D48)</f>
        <v>93700</v>
      </c>
      <c r="E49" s="112">
        <f>SUM(E45:E48)</f>
        <v>93705.5</v>
      </c>
      <c r="F49" s="113">
        <f>SUM(F45:F48)</f>
        <v>60500</v>
      </c>
      <c r="G49" s="100" t="s">
        <v>236</v>
      </c>
    </row>
    <row r="50" spans="1:7" s="46" customFormat="1" ht="25.95" customHeight="1" x14ac:dyDescent="0.3">
      <c r="A50" s="88" t="s">
        <v>146</v>
      </c>
      <c r="B50" s="89" t="s">
        <v>134</v>
      </c>
      <c r="C50" s="161" t="s">
        <v>89</v>
      </c>
      <c r="D50" s="135">
        <v>198000</v>
      </c>
      <c r="E50" s="73">
        <v>197346.26</v>
      </c>
      <c r="F50" s="66">
        <v>200000</v>
      </c>
      <c r="G50" s="117" t="s">
        <v>224</v>
      </c>
    </row>
    <row r="51" spans="1:7" s="46" customFormat="1" ht="25.95" customHeight="1" x14ac:dyDescent="0.3">
      <c r="A51" s="91" t="s">
        <v>146</v>
      </c>
      <c r="B51" s="92" t="s">
        <v>144</v>
      </c>
      <c r="C51" s="162" t="s">
        <v>73</v>
      </c>
      <c r="D51" s="136">
        <v>88500</v>
      </c>
      <c r="E51" s="70">
        <v>88521</v>
      </c>
      <c r="F51" s="64">
        <v>76636</v>
      </c>
      <c r="G51" s="114" t="s">
        <v>280</v>
      </c>
    </row>
    <row r="52" spans="1:7" s="46" customFormat="1" ht="25.95" customHeight="1" thickBot="1" x14ac:dyDescent="0.35">
      <c r="A52" s="95" t="s">
        <v>146</v>
      </c>
      <c r="B52" s="96" t="s">
        <v>145</v>
      </c>
      <c r="C52" s="163" t="s">
        <v>74</v>
      </c>
      <c r="D52" s="137">
        <v>70500</v>
      </c>
      <c r="E52" s="72">
        <v>70480.08</v>
      </c>
      <c r="F52" s="65">
        <v>9012</v>
      </c>
      <c r="G52" s="115" t="s">
        <v>219</v>
      </c>
    </row>
    <row r="53" spans="1:7" s="46" customFormat="1" ht="15" customHeight="1" thickBot="1" x14ac:dyDescent="0.35">
      <c r="A53" s="98" t="s">
        <v>146</v>
      </c>
      <c r="B53" s="99" t="s">
        <v>12</v>
      </c>
      <c r="C53" s="164"/>
      <c r="D53" s="138">
        <f t="shared" ref="D53:F53" si="7">SUM(D50:D52)</f>
        <v>357000</v>
      </c>
      <c r="E53" s="112">
        <f t="shared" si="7"/>
        <v>356347.34</v>
      </c>
      <c r="F53" s="113">
        <f t="shared" si="7"/>
        <v>285648</v>
      </c>
      <c r="G53" s="100" t="s">
        <v>235</v>
      </c>
    </row>
    <row r="54" spans="1:7" s="46" customFormat="1" ht="15" customHeight="1" x14ac:dyDescent="0.3">
      <c r="A54" s="88" t="s">
        <v>147</v>
      </c>
      <c r="B54" s="89" t="s">
        <v>134</v>
      </c>
      <c r="C54" s="161" t="s">
        <v>89</v>
      </c>
      <c r="D54" s="135">
        <v>1595000</v>
      </c>
      <c r="E54" s="73">
        <v>1594436.9</v>
      </c>
      <c r="F54" s="110">
        <v>1600000</v>
      </c>
      <c r="G54" s="90" t="s">
        <v>225</v>
      </c>
    </row>
    <row r="55" spans="1:7" s="46" customFormat="1" ht="30" customHeight="1" x14ac:dyDescent="0.3">
      <c r="A55" s="91" t="s">
        <v>147</v>
      </c>
      <c r="B55" s="92" t="s">
        <v>144</v>
      </c>
      <c r="C55" s="162" t="s">
        <v>73</v>
      </c>
      <c r="D55" s="136">
        <v>4447000</v>
      </c>
      <c r="E55" s="70">
        <v>4446460.0999999996</v>
      </c>
      <c r="F55" s="68">
        <v>4500000</v>
      </c>
      <c r="G55" s="93" t="s">
        <v>216</v>
      </c>
    </row>
    <row r="56" spans="1:7" s="46" customFormat="1" ht="30" customHeight="1" x14ac:dyDescent="0.3">
      <c r="A56" s="91" t="s">
        <v>147</v>
      </c>
      <c r="B56" s="92" t="s">
        <v>140</v>
      </c>
      <c r="C56" s="162" t="s">
        <v>94</v>
      </c>
      <c r="D56" s="136">
        <v>5000</v>
      </c>
      <c r="E56" s="70">
        <v>5000</v>
      </c>
      <c r="F56" s="68">
        <v>0</v>
      </c>
      <c r="G56" s="94" t="s">
        <v>217</v>
      </c>
    </row>
    <row r="57" spans="1:7" s="46" customFormat="1" ht="30" customHeight="1" thickBot="1" x14ac:dyDescent="0.35">
      <c r="A57" s="95" t="s">
        <v>147</v>
      </c>
      <c r="B57" s="96" t="s">
        <v>148</v>
      </c>
      <c r="C57" s="163" t="s">
        <v>91</v>
      </c>
      <c r="D57" s="137">
        <v>43000</v>
      </c>
      <c r="E57" s="72">
        <v>42828</v>
      </c>
      <c r="F57" s="111">
        <v>43000</v>
      </c>
      <c r="G57" s="97" t="s">
        <v>218</v>
      </c>
    </row>
    <row r="58" spans="1:7" s="80" customFormat="1" ht="15" customHeight="1" thickBot="1" x14ac:dyDescent="0.35">
      <c r="A58" s="98" t="s">
        <v>147</v>
      </c>
      <c r="B58" s="99" t="s">
        <v>13</v>
      </c>
      <c r="C58" s="164"/>
      <c r="D58" s="138">
        <f t="shared" ref="D58:F58" si="8">SUM(D54:D57)</f>
        <v>6090000</v>
      </c>
      <c r="E58" s="112">
        <f t="shared" si="8"/>
        <v>6088725</v>
      </c>
      <c r="F58" s="113">
        <f t="shared" si="8"/>
        <v>6143000</v>
      </c>
      <c r="G58" s="100" t="s">
        <v>234</v>
      </c>
    </row>
    <row r="59" spans="1:7" s="46" customFormat="1" ht="15" customHeight="1" x14ac:dyDescent="0.3">
      <c r="A59" s="88" t="s">
        <v>149</v>
      </c>
      <c r="B59" s="89" t="s">
        <v>134</v>
      </c>
      <c r="C59" s="161" t="s">
        <v>89</v>
      </c>
      <c r="D59" s="135">
        <v>299000</v>
      </c>
      <c r="E59" s="73">
        <v>298113.59000000003</v>
      </c>
      <c r="F59" s="110">
        <v>300000</v>
      </c>
      <c r="G59" s="90" t="s">
        <v>226</v>
      </c>
    </row>
    <row r="60" spans="1:7" s="46" customFormat="1" ht="30" customHeight="1" x14ac:dyDescent="0.3">
      <c r="A60" s="91" t="s">
        <v>149</v>
      </c>
      <c r="B60" s="92" t="s">
        <v>144</v>
      </c>
      <c r="C60" s="162" t="s">
        <v>73</v>
      </c>
      <c r="D60" s="136">
        <v>452780</v>
      </c>
      <c r="E60" s="70">
        <v>452425.6</v>
      </c>
      <c r="F60" s="64">
        <v>466833.6</v>
      </c>
      <c r="G60" s="114" t="s">
        <v>281</v>
      </c>
    </row>
    <row r="61" spans="1:7" s="46" customFormat="1" ht="30" customHeight="1" x14ac:dyDescent="0.3">
      <c r="A61" s="91" t="s">
        <v>149</v>
      </c>
      <c r="B61" s="92" t="s">
        <v>145</v>
      </c>
      <c r="C61" s="162" t="s">
        <v>74</v>
      </c>
      <c r="D61" s="136">
        <v>3640</v>
      </c>
      <c r="E61" s="70">
        <v>3640</v>
      </c>
      <c r="F61" s="68">
        <v>3640</v>
      </c>
      <c r="G61" s="93" t="s">
        <v>227</v>
      </c>
    </row>
    <row r="62" spans="1:7" s="46" customFormat="1" ht="30" customHeight="1" thickBot="1" x14ac:dyDescent="0.35">
      <c r="A62" s="95" t="s">
        <v>149</v>
      </c>
      <c r="B62" s="96" t="s">
        <v>140</v>
      </c>
      <c r="C62" s="163" t="s">
        <v>94</v>
      </c>
      <c r="D62" s="137">
        <v>4580</v>
      </c>
      <c r="E62" s="72">
        <v>4580</v>
      </c>
      <c r="F62" s="111">
        <v>0</v>
      </c>
      <c r="G62" s="108" t="s">
        <v>228</v>
      </c>
    </row>
    <row r="63" spans="1:7" s="46" customFormat="1" ht="15" customHeight="1" thickBot="1" x14ac:dyDescent="0.35">
      <c r="A63" s="98" t="s">
        <v>149</v>
      </c>
      <c r="B63" s="99" t="s">
        <v>14</v>
      </c>
      <c r="C63" s="164"/>
      <c r="D63" s="138">
        <f t="shared" ref="D63:F63" si="9">SUM(D59:D62)</f>
        <v>760000</v>
      </c>
      <c r="E63" s="112">
        <f t="shared" si="9"/>
        <v>758759.19</v>
      </c>
      <c r="F63" s="113">
        <f t="shared" si="9"/>
        <v>770473.6</v>
      </c>
      <c r="G63" s="100" t="s">
        <v>233</v>
      </c>
    </row>
    <row r="64" spans="1:7" s="46" customFormat="1" ht="15" customHeight="1" x14ac:dyDescent="0.3">
      <c r="A64" s="88" t="s">
        <v>150</v>
      </c>
      <c r="B64" s="89" t="s">
        <v>134</v>
      </c>
      <c r="C64" s="161" t="s">
        <v>89</v>
      </c>
      <c r="D64" s="135">
        <v>19200</v>
      </c>
      <c r="E64" s="73">
        <v>19200</v>
      </c>
      <c r="F64" s="66">
        <v>116000</v>
      </c>
      <c r="G64" s="90" t="s">
        <v>279</v>
      </c>
    </row>
    <row r="65" spans="1:7" s="46" customFormat="1" ht="15" customHeight="1" x14ac:dyDescent="0.3">
      <c r="A65" s="91" t="s">
        <v>150</v>
      </c>
      <c r="B65" s="92" t="s">
        <v>148</v>
      </c>
      <c r="C65" s="162" t="s">
        <v>91</v>
      </c>
      <c r="D65" s="136">
        <v>13104</v>
      </c>
      <c r="E65" s="70">
        <v>13104</v>
      </c>
      <c r="F65" s="68">
        <v>0</v>
      </c>
      <c r="G65" s="392" t="s">
        <v>229</v>
      </c>
    </row>
    <row r="66" spans="1:7" s="46" customFormat="1" ht="15" customHeight="1" thickBot="1" x14ac:dyDescent="0.35">
      <c r="A66" s="95" t="s">
        <v>150</v>
      </c>
      <c r="B66" s="96" t="s">
        <v>151</v>
      </c>
      <c r="C66" s="163" t="s">
        <v>10</v>
      </c>
      <c r="D66" s="137">
        <v>15851.48</v>
      </c>
      <c r="E66" s="72">
        <v>15851.48</v>
      </c>
      <c r="F66" s="111">
        <v>0</v>
      </c>
      <c r="G66" s="393"/>
    </row>
    <row r="67" spans="1:7" s="46" customFormat="1" ht="15" customHeight="1" thickBot="1" x14ac:dyDescent="0.35">
      <c r="A67" s="98" t="s">
        <v>150</v>
      </c>
      <c r="B67" s="99" t="s">
        <v>15</v>
      </c>
      <c r="C67" s="164"/>
      <c r="D67" s="138">
        <f t="shared" ref="D67:F67" si="10">SUM(D64:D66)</f>
        <v>48155.479999999996</v>
      </c>
      <c r="E67" s="112">
        <f t="shared" si="10"/>
        <v>48155.479999999996</v>
      </c>
      <c r="F67" s="113">
        <f t="shared" si="10"/>
        <v>116000</v>
      </c>
      <c r="G67" s="100" t="s">
        <v>232</v>
      </c>
    </row>
    <row r="68" spans="1:7" s="46" customFormat="1" ht="45" customHeight="1" thickBot="1" x14ac:dyDescent="0.35">
      <c r="A68" s="101" t="s">
        <v>152</v>
      </c>
      <c r="B68" s="102" t="s">
        <v>145</v>
      </c>
      <c r="C68" s="217" t="s">
        <v>74</v>
      </c>
      <c r="D68" s="139">
        <v>106669.97</v>
      </c>
      <c r="E68" s="71">
        <v>106669.97</v>
      </c>
      <c r="F68" s="67">
        <v>106669.97</v>
      </c>
      <c r="G68" s="103" t="s">
        <v>230</v>
      </c>
    </row>
    <row r="69" spans="1:7" s="46" customFormat="1" ht="15" customHeight="1" thickBot="1" x14ac:dyDescent="0.35">
      <c r="A69" s="98" t="s">
        <v>152</v>
      </c>
      <c r="B69" s="99" t="s">
        <v>16</v>
      </c>
      <c r="C69" s="164"/>
      <c r="D69" s="138">
        <f t="shared" ref="D69:F69" si="11">SUM(D68)</f>
        <v>106669.97</v>
      </c>
      <c r="E69" s="112">
        <f t="shared" si="11"/>
        <v>106669.97</v>
      </c>
      <c r="F69" s="113">
        <f t="shared" si="11"/>
        <v>106669.97</v>
      </c>
      <c r="G69" s="100" t="s">
        <v>259</v>
      </c>
    </row>
    <row r="70" spans="1:7" s="46" customFormat="1" ht="15" customHeight="1" x14ac:dyDescent="0.3">
      <c r="A70" s="88" t="s">
        <v>153</v>
      </c>
      <c r="B70" s="89" t="s">
        <v>134</v>
      </c>
      <c r="C70" s="161" t="s">
        <v>89</v>
      </c>
      <c r="D70" s="135">
        <v>348366.55</v>
      </c>
      <c r="E70" s="73">
        <v>352529.45</v>
      </c>
      <c r="F70" s="110">
        <v>584583.77</v>
      </c>
      <c r="G70" s="90" t="s">
        <v>240</v>
      </c>
    </row>
    <row r="71" spans="1:7" s="46" customFormat="1" ht="28.05" customHeight="1" x14ac:dyDescent="0.3">
      <c r="A71" s="91" t="s">
        <v>153</v>
      </c>
      <c r="B71" s="92" t="s">
        <v>136</v>
      </c>
      <c r="C71" s="162" t="s">
        <v>17</v>
      </c>
      <c r="D71" s="136">
        <v>7000000</v>
      </c>
      <c r="E71" s="70">
        <v>6901290.2800000003</v>
      </c>
      <c r="F71" s="68">
        <v>8000000</v>
      </c>
      <c r="G71" s="93" t="s">
        <v>241</v>
      </c>
    </row>
    <row r="72" spans="1:7" s="46" customFormat="1" ht="15" customHeight="1" x14ac:dyDescent="0.3">
      <c r="A72" s="91" t="s">
        <v>153</v>
      </c>
      <c r="B72" s="92" t="s">
        <v>137</v>
      </c>
      <c r="C72" s="162" t="s">
        <v>72</v>
      </c>
      <c r="D72" s="136">
        <v>180066</v>
      </c>
      <c r="E72" s="70">
        <v>180066</v>
      </c>
      <c r="F72" s="64">
        <v>180000</v>
      </c>
      <c r="G72" s="93" t="s">
        <v>77</v>
      </c>
    </row>
    <row r="73" spans="1:7" s="46" customFormat="1" ht="45" customHeight="1" x14ac:dyDescent="0.3">
      <c r="A73" s="91" t="s">
        <v>153</v>
      </c>
      <c r="B73" s="92" t="s">
        <v>144</v>
      </c>
      <c r="C73" s="162" t="s">
        <v>73</v>
      </c>
      <c r="D73" s="136">
        <v>27000</v>
      </c>
      <c r="E73" s="70">
        <v>26500</v>
      </c>
      <c r="F73" s="68">
        <v>25000</v>
      </c>
      <c r="G73" s="93" t="s">
        <v>242</v>
      </c>
    </row>
    <row r="74" spans="1:7" s="46" customFormat="1" ht="28.05" customHeight="1" x14ac:dyDescent="0.3">
      <c r="A74" s="91" t="s">
        <v>153</v>
      </c>
      <c r="B74" s="92" t="s">
        <v>145</v>
      </c>
      <c r="C74" s="162" t="s">
        <v>74</v>
      </c>
      <c r="D74" s="136">
        <v>8000</v>
      </c>
      <c r="E74" s="70">
        <v>8018.5</v>
      </c>
      <c r="F74" s="68">
        <v>3000</v>
      </c>
      <c r="G74" s="93" t="s">
        <v>243</v>
      </c>
    </row>
    <row r="75" spans="1:7" s="46" customFormat="1" ht="45" customHeight="1" x14ac:dyDescent="0.3">
      <c r="A75" s="91" t="s">
        <v>153</v>
      </c>
      <c r="B75" s="92" t="s">
        <v>148</v>
      </c>
      <c r="C75" s="162" t="s">
        <v>91</v>
      </c>
      <c r="D75" s="136">
        <v>42000</v>
      </c>
      <c r="E75" s="70">
        <v>42022.96</v>
      </c>
      <c r="F75" s="64">
        <v>31364.68</v>
      </c>
      <c r="G75" s="114" t="s">
        <v>275</v>
      </c>
    </row>
    <row r="76" spans="1:7" s="46" customFormat="1" ht="28.05" customHeight="1" x14ac:dyDescent="0.3">
      <c r="A76" s="91" t="s">
        <v>153</v>
      </c>
      <c r="B76" s="92" t="s">
        <v>154</v>
      </c>
      <c r="C76" s="162" t="s">
        <v>92</v>
      </c>
      <c r="D76" s="136">
        <v>200000</v>
      </c>
      <c r="E76" s="70">
        <v>145713.44</v>
      </c>
      <c r="F76" s="64">
        <v>200000</v>
      </c>
      <c r="G76" s="93" t="s">
        <v>31</v>
      </c>
    </row>
    <row r="77" spans="1:7" s="46" customFormat="1" ht="28.05" customHeight="1" thickBot="1" x14ac:dyDescent="0.35">
      <c r="A77" s="95" t="s">
        <v>153</v>
      </c>
      <c r="B77" s="96" t="s">
        <v>155</v>
      </c>
      <c r="C77" s="163" t="s">
        <v>156</v>
      </c>
      <c r="D77" s="137">
        <v>900000</v>
      </c>
      <c r="E77" s="72">
        <v>882265</v>
      </c>
      <c r="F77" s="111">
        <v>0</v>
      </c>
      <c r="G77" s="108" t="s">
        <v>244</v>
      </c>
    </row>
    <row r="78" spans="1:7" s="46" customFormat="1" ht="15" customHeight="1" thickBot="1" x14ac:dyDescent="0.35">
      <c r="A78" s="98" t="s">
        <v>153</v>
      </c>
      <c r="B78" s="99" t="s">
        <v>93</v>
      </c>
      <c r="C78" s="164"/>
      <c r="D78" s="138">
        <f t="shared" ref="D78:F78" si="12">SUM(D70:D77)</f>
        <v>8705432.5500000007</v>
      </c>
      <c r="E78" s="112">
        <f t="shared" si="12"/>
        <v>8538405.6300000008</v>
      </c>
      <c r="F78" s="113">
        <f t="shared" si="12"/>
        <v>9023948.4499999993</v>
      </c>
      <c r="G78" s="100" t="s">
        <v>231</v>
      </c>
    </row>
    <row r="79" spans="1:7" s="46" customFormat="1" ht="15" customHeight="1" thickBot="1" x14ac:dyDescent="0.35">
      <c r="A79" s="101" t="s">
        <v>157</v>
      </c>
      <c r="B79" s="102" t="s">
        <v>134</v>
      </c>
      <c r="C79" s="217" t="s">
        <v>89</v>
      </c>
      <c r="D79" s="139">
        <v>0</v>
      </c>
      <c r="E79" s="71">
        <v>0</v>
      </c>
      <c r="F79" s="67">
        <v>2500</v>
      </c>
      <c r="G79" s="103" t="s">
        <v>102</v>
      </c>
    </row>
    <row r="80" spans="1:7" s="46" customFormat="1" ht="15" customHeight="1" thickBot="1" x14ac:dyDescent="0.35">
      <c r="A80" s="98" t="s">
        <v>157</v>
      </c>
      <c r="B80" s="99" t="s">
        <v>18</v>
      </c>
      <c r="C80" s="164"/>
      <c r="D80" s="138">
        <f t="shared" ref="D80:F80" si="13">SUM(D79)</f>
        <v>0</v>
      </c>
      <c r="E80" s="112">
        <f t="shared" si="13"/>
        <v>0</v>
      </c>
      <c r="F80" s="113">
        <f t="shared" si="13"/>
        <v>2500</v>
      </c>
      <c r="G80" s="100" t="s">
        <v>245</v>
      </c>
    </row>
    <row r="81" spans="1:7" s="46" customFormat="1" ht="25.05" customHeight="1" x14ac:dyDescent="0.3">
      <c r="A81" s="88" t="s">
        <v>158</v>
      </c>
      <c r="B81" s="89" t="s">
        <v>134</v>
      </c>
      <c r="C81" s="161" t="s">
        <v>89</v>
      </c>
      <c r="D81" s="135">
        <v>204000</v>
      </c>
      <c r="E81" s="73">
        <v>203754.94</v>
      </c>
      <c r="F81" s="66">
        <v>200000</v>
      </c>
      <c r="G81" s="90" t="s">
        <v>246</v>
      </c>
    </row>
    <row r="82" spans="1:7" s="46" customFormat="1" ht="15" customHeight="1" x14ac:dyDescent="0.3">
      <c r="A82" s="91" t="s">
        <v>158</v>
      </c>
      <c r="B82" s="92" t="s">
        <v>135</v>
      </c>
      <c r="C82" s="162" t="s">
        <v>90</v>
      </c>
      <c r="D82" s="136">
        <v>3000</v>
      </c>
      <c r="E82" s="70">
        <v>2782</v>
      </c>
      <c r="F82" s="68">
        <v>3000</v>
      </c>
      <c r="G82" s="93" t="s">
        <v>32</v>
      </c>
    </row>
    <row r="83" spans="1:7" s="46" customFormat="1" ht="40.049999999999997" customHeight="1" x14ac:dyDescent="0.3">
      <c r="A83" s="91" t="s">
        <v>158</v>
      </c>
      <c r="B83" s="92" t="s">
        <v>159</v>
      </c>
      <c r="C83" s="162" t="s">
        <v>76</v>
      </c>
      <c r="D83" s="136">
        <v>4695</v>
      </c>
      <c r="E83" s="70">
        <v>4695</v>
      </c>
      <c r="F83" s="68">
        <v>0</v>
      </c>
      <c r="G83" s="118" t="s">
        <v>252</v>
      </c>
    </row>
    <row r="84" spans="1:7" s="46" customFormat="1" ht="40.049999999999997" customHeight="1" thickBot="1" x14ac:dyDescent="0.35">
      <c r="A84" s="95" t="s">
        <v>158</v>
      </c>
      <c r="B84" s="96" t="s">
        <v>148</v>
      </c>
      <c r="C84" s="163" t="s">
        <v>91</v>
      </c>
      <c r="D84" s="137">
        <v>20305</v>
      </c>
      <c r="E84" s="72">
        <v>20226.77</v>
      </c>
      <c r="F84" s="111">
        <v>17000</v>
      </c>
      <c r="G84" s="97" t="s">
        <v>247</v>
      </c>
    </row>
    <row r="85" spans="1:7" s="46" customFormat="1" ht="15" customHeight="1" thickBot="1" x14ac:dyDescent="0.35">
      <c r="A85" s="98" t="s">
        <v>158</v>
      </c>
      <c r="B85" s="99" t="s">
        <v>19</v>
      </c>
      <c r="C85" s="164"/>
      <c r="D85" s="138">
        <f t="shared" ref="D85:F85" si="14">SUM(D81:D84)</f>
        <v>232000</v>
      </c>
      <c r="E85" s="112">
        <f t="shared" si="14"/>
        <v>231458.71</v>
      </c>
      <c r="F85" s="113">
        <f t="shared" si="14"/>
        <v>220000</v>
      </c>
      <c r="G85" s="100" t="s">
        <v>248</v>
      </c>
    </row>
    <row r="86" spans="1:7" s="46" customFormat="1" ht="15" customHeight="1" x14ac:dyDescent="0.3">
      <c r="A86" s="88" t="s">
        <v>160</v>
      </c>
      <c r="B86" s="89" t="s">
        <v>134</v>
      </c>
      <c r="C86" s="161" t="s">
        <v>89</v>
      </c>
      <c r="D86" s="135">
        <v>707000</v>
      </c>
      <c r="E86" s="73">
        <v>706946.75</v>
      </c>
      <c r="F86" s="110">
        <v>700000</v>
      </c>
      <c r="G86" s="90" t="s">
        <v>249</v>
      </c>
    </row>
    <row r="87" spans="1:7" s="46" customFormat="1" ht="25.05" customHeight="1" thickBot="1" x14ac:dyDescent="0.35">
      <c r="A87" s="95" t="s">
        <v>160</v>
      </c>
      <c r="B87" s="96" t="s">
        <v>148</v>
      </c>
      <c r="C87" s="163" t="s">
        <v>91</v>
      </c>
      <c r="D87" s="137">
        <v>16000</v>
      </c>
      <c r="E87" s="72">
        <v>15903.7</v>
      </c>
      <c r="F87" s="111">
        <v>15000</v>
      </c>
      <c r="G87" s="97" t="s">
        <v>101</v>
      </c>
    </row>
    <row r="88" spans="1:7" s="33" customFormat="1" ht="15" customHeight="1" thickBot="1" x14ac:dyDescent="0.35">
      <c r="A88" s="98" t="s">
        <v>160</v>
      </c>
      <c r="B88" s="99" t="s">
        <v>95</v>
      </c>
      <c r="C88" s="164"/>
      <c r="D88" s="138">
        <f t="shared" ref="D88:F88" si="15">SUM(D86:D87)</f>
        <v>723000</v>
      </c>
      <c r="E88" s="112">
        <f t="shared" si="15"/>
        <v>722850.45</v>
      </c>
      <c r="F88" s="113">
        <f t="shared" si="15"/>
        <v>715000</v>
      </c>
      <c r="G88" s="100" t="s">
        <v>250</v>
      </c>
    </row>
    <row r="89" spans="1:7" ht="15" customHeight="1" thickBot="1" x14ac:dyDescent="0.35">
      <c r="A89" s="101" t="s">
        <v>161</v>
      </c>
      <c r="B89" s="102" t="s">
        <v>134</v>
      </c>
      <c r="C89" s="217" t="s">
        <v>89</v>
      </c>
      <c r="D89" s="139">
        <v>20000</v>
      </c>
      <c r="E89" s="71">
        <v>19354</v>
      </c>
      <c r="F89" s="67">
        <v>20000</v>
      </c>
      <c r="G89" s="103" t="s">
        <v>33</v>
      </c>
    </row>
    <row r="90" spans="1:7" s="34" customFormat="1" ht="15" customHeight="1" thickBot="1" x14ac:dyDescent="0.3">
      <c r="A90" s="98" t="s">
        <v>161</v>
      </c>
      <c r="B90" s="99" t="s">
        <v>20</v>
      </c>
      <c r="C90" s="164"/>
      <c r="D90" s="138">
        <f t="shared" ref="D90:F90" si="16">SUM(D89)</f>
        <v>20000</v>
      </c>
      <c r="E90" s="112">
        <f t="shared" si="16"/>
        <v>19354</v>
      </c>
      <c r="F90" s="113">
        <f t="shared" si="16"/>
        <v>20000</v>
      </c>
      <c r="G90" s="104" t="s">
        <v>251</v>
      </c>
    </row>
    <row r="91" spans="1:7" s="32" customFormat="1" ht="25.05" customHeight="1" thickBot="1" x14ac:dyDescent="0.3">
      <c r="A91" s="101" t="s">
        <v>162</v>
      </c>
      <c r="B91" s="102" t="s">
        <v>134</v>
      </c>
      <c r="C91" s="217" t="s">
        <v>89</v>
      </c>
      <c r="D91" s="139">
        <v>20000</v>
      </c>
      <c r="E91" s="71">
        <v>19602</v>
      </c>
      <c r="F91" s="67">
        <v>0</v>
      </c>
      <c r="G91" s="118" t="s">
        <v>253</v>
      </c>
    </row>
    <row r="92" spans="1:7" s="60" customFormat="1" ht="15" customHeight="1" thickBot="1" x14ac:dyDescent="0.35">
      <c r="A92" s="98" t="s">
        <v>162</v>
      </c>
      <c r="B92" s="99" t="s">
        <v>103</v>
      </c>
      <c r="C92" s="164"/>
      <c r="D92" s="138">
        <f t="shared" ref="D92:F92" si="17">SUM(D91)</f>
        <v>20000</v>
      </c>
      <c r="E92" s="112">
        <f t="shared" si="17"/>
        <v>19602</v>
      </c>
      <c r="F92" s="113">
        <f t="shared" si="17"/>
        <v>0</v>
      </c>
      <c r="G92" s="104" t="s">
        <v>254</v>
      </c>
    </row>
    <row r="93" spans="1:7" s="60" customFormat="1" ht="15" customHeight="1" thickBot="1" x14ac:dyDescent="0.35">
      <c r="A93" s="101" t="s">
        <v>21</v>
      </c>
      <c r="B93" s="102" t="s">
        <v>159</v>
      </c>
      <c r="C93" s="217" t="s">
        <v>76</v>
      </c>
      <c r="D93" s="139">
        <v>84000</v>
      </c>
      <c r="E93" s="71">
        <v>84000</v>
      </c>
      <c r="F93" s="67">
        <v>11200</v>
      </c>
      <c r="G93" s="105" t="s">
        <v>255</v>
      </c>
    </row>
    <row r="94" spans="1:7" s="60" customFormat="1" ht="15" customHeight="1" thickBot="1" x14ac:dyDescent="0.35">
      <c r="A94" s="98" t="s">
        <v>21</v>
      </c>
      <c r="B94" s="99" t="s">
        <v>22</v>
      </c>
      <c r="C94" s="164"/>
      <c r="D94" s="138">
        <f t="shared" ref="D94:F94" si="18">SUM(D93)</f>
        <v>84000</v>
      </c>
      <c r="E94" s="112">
        <f t="shared" si="18"/>
        <v>84000</v>
      </c>
      <c r="F94" s="113">
        <f t="shared" si="18"/>
        <v>11200</v>
      </c>
      <c r="G94" s="104" t="s">
        <v>256</v>
      </c>
    </row>
    <row r="95" spans="1:7" s="60" customFormat="1" ht="40.049999999999997" customHeight="1" x14ac:dyDescent="0.3">
      <c r="A95" s="88" t="s">
        <v>163</v>
      </c>
      <c r="B95" s="89" t="s">
        <v>134</v>
      </c>
      <c r="C95" s="161" t="s">
        <v>89</v>
      </c>
      <c r="D95" s="135">
        <v>16200</v>
      </c>
      <c r="E95" s="73">
        <v>16197</v>
      </c>
      <c r="F95" s="110">
        <v>16000</v>
      </c>
      <c r="G95" s="106" t="s">
        <v>78</v>
      </c>
    </row>
    <row r="96" spans="1:7" s="34" customFormat="1" ht="28.05" customHeight="1" thickBot="1" x14ac:dyDescent="0.3">
      <c r="A96" s="95" t="s">
        <v>163</v>
      </c>
      <c r="B96" s="96" t="s">
        <v>151</v>
      </c>
      <c r="C96" s="163" t="s">
        <v>10</v>
      </c>
      <c r="D96" s="137">
        <v>120</v>
      </c>
      <c r="E96" s="72">
        <v>120</v>
      </c>
      <c r="F96" s="111">
        <v>0</v>
      </c>
      <c r="G96" s="119" t="s">
        <v>258</v>
      </c>
    </row>
    <row r="97" spans="1:7" s="34" customFormat="1" ht="15" customHeight="1" thickBot="1" x14ac:dyDescent="0.3">
      <c r="A97" s="98" t="s">
        <v>163</v>
      </c>
      <c r="B97" s="99" t="s">
        <v>23</v>
      </c>
      <c r="C97" s="164"/>
      <c r="D97" s="138">
        <f t="shared" ref="D97:F97" si="19">SUM(D95:D96)</f>
        <v>16320</v>
      </c>
      <c r="E97" s="112">
        <f t="shared" si="19"/>
        <v>16317</v>
      </c>
      <c r="F97" s="113">
        <f t="shared" si="19"/>
        <v>16000</v>
      </c>
      <c r="G97" s="104" t="s">
        <v>257</v>
      </c>
    </row>
    <row r="98" spans="1:7" s="34" customFormat="1" ht="28.05" customHeight="1" thickBot="1" x14ac:dyDescent="0.3">
      <c r="A98" s="101" t="s">
        <v>104</v>
      </c>
      <c r="B98" s="102" t="s">
        <v>164</v>
      </c>
      <c r="C98" s="217" t="s">
        <v>79</v>
      </c>
      <c r="D98" s="139">
        <v>100020</v>
      </c>
      <c r="E98" s="71">
        <v>100023.23</v>
      </c>
      <c r="F98" s="67">
        <v>200000</v>
      </c>
      <c r="G98" s="105" t="s">
        <v>282</v>
      </c>
    </row>
    <row r="99" spans="1:7" s="34" customFormat="1" ht="15" customHeight="1" thickBot="1" x14ac:dyDescent="0.3">
      <c r="A99" s="98" t="s">
        <v>104</v>
      </c>
      <c r="B99" s="99" t="s">
        <v>24</v>
      </c>
      <c r="C99" s="164"/>
      <c r="D99" s="138">
        <f t="shared" ref="D99:F99" si="20">SUM(D98)</f>
        <v>100020</v>
      </c>
      <c r="E99" s="112">
        <f t="shared" si="20"/>
        <v>100023.23</v>
      </c>
      <c r="F99" s="113">
        <f t="shared" si="20"/>
        <v>200000</v>
      </c>
      <c r="G99" s="104" t="s">
        <v>262</v>
      </c>
    </row>
    <row r="100" spans="1:7" ht="64.95" customHeight="1" thickBot="1" x14ac:dyDescent="0.35">
      <c r="A100" s="101" t="s">
        <v>165</v>
      </c>
      <c r="B100" s="102" t="s">
        <v>166</v>
      </c>
      <c r="C100" s="217" t="s">
        <v>25</v>
      </c>
      <c r="D100" s="139">
        <v>12800000</v>
      </c>
      <c r="E100" s="71">
        <v>12800000</v>
      </c>
      <c r="F100" s="67">
        <v>7200000</v>
      </c>
      <c r="G100" s="125" t="s">
        <v>278</v>
      </c>
    </row>
    <row r="101" spans="1:7" ht="15" customHeight="1" thickBot="1" x14ac:dyDescent="0.35">
      <c r="A101" s="98" t="s">
        <v>165</v>
      </c>
      <c r="B101" s="99" t="s">
        <v>26</v>
      </c>
      <c r="C101" s="164"/>
      <c r="D101" s="138">
        <f t="shared" ref="D101:F101" si="21">SUM(D100)</f>
        <v>12800000</v>
      </c>
      <c r="E101" s="112">
        <f t="shared" si="21"/>
        <v>12800000</v>
      </c>
      <c r="F101" s="113">
        <f t="shared" si="21"/>
        <v>7200000</v>
      </c>
      <c r="G101" s="100" t="s">
        <v>263</v>
      </c>
    </row>
    <row r="102" spans="1:7" s="131" customFormat="1" ht="19.95" customHeight="1" thickBot="1" x14ac:dyDescent="0.3">
      <c r="A102" s="126" t="s">
        <v>27</v>
      </c>
      <c r="B102" s="127"/>
      <c r="C102" s="167"/>
      <c r="D102" s="141">
        <f>SUM(D101,D99,D97,D94,D92,D90,D88,D85,D80,D78,D69,D67,D63,D58,D53,D49,D44,D41,D39,D37,D34,D31,D26)</f>
        <v>94000000</v>
      </c>
      <c r="E102" s="129">
        <f>SUM(E101,E99,E97,E94,E92,E90,E88,E85,E80,E78,E69,E67,E63,E58,E53,E49,E44,E41,E39,E37,E34,E31,E26)</f>
        <v>93656536.520000011</v>
      </c>
      <c r="F102" s="130">
        <f>SUM(F101,F99,F97,F94,F92,F90,F88,F85,F80,F78,F69,F67,F63,F58,F53,F49,F44,F41,F39,F37,F34,F31,F26)</f>
        <v>93000000</v>
      </c>
      <c r="G102" s="128"/>
    </row>
    <row r="103" spans="1:7" ht="15" customHeight="1" x14ac:dyDescent="0.3">
      <c r="A103" s="394" t="s">
        <v>109</v>
      </c>
      <c r="B103" s="394"/>
      <c r="C103" s="394"/>
      <c r="D103" s="132"/>
      <c r="E103" s="132"/>
      <c r="F103" s="133"/>
      <c r="G103" s="134"/>
    </row>
    <row r="104" spans="1:7" x14ac:dyDescent="0.3">
      <c r="D104" s="107"/>
      <c r="E104" s="107"/>
      <c r="F104" s="107"/>
    </row>
  </sheetData>
  <mergeCells count="2">
    <mergeCell ref="G65:G66"/>
    <mergeCell ref="A103:C103"/>
  </mergeCells>
  <pageMargins left="0" right="0" top="0.78740157480314965" bottom="0.78740157480314965" header="0.31496062992125984" footer="0.31496062992125984"/>
  <pageSetup paperSize="9" orientation="landscape" r:id="rId1"/>
  <headerFooter>
    <oddHeader>&amp;L&amp;"-,Tučné"MĚSTO Štíty&amp;"-,Obyčejné"
&amp;9IČO: 00303453
DIČ: CZ00303453&amp;C&amp;"-,Tučné"&amp;12SCHVÁLENÝ ROZPOČET
PŘÍJMY 2026&amp;RRok 2026</oddHeader>
    <oddFooter>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I31" sqref="I31"/>
    </sheetView>
  </sheetViews>
  <sheetFormatPr defaultRowHeight="14.4" x14ac:dyDescent="0.3"/>
  <cols>
    <col min="1" max="2" width="6.6640625" style="43" customWidth="1"/>
    <col min="3" max="3" width="18" style="43" customWidth="1"/>
    <col min="4" max="4" width="25.33203125" style="43" customWidth="1"/>
    <col min="5" max="6" width="13.33203125" style="44" customWidth="1"/>
    <col min="7" max="7" width="14.77734375" style="45" customWidth="1"/>
  </cols>
  <sheetData>
    <row r="1" spans="1:13" s="215" customFormat="1" ht="24" customHeight="1" thickBot="1" x14ac:dyDescent="0.4">
      <c r="A1" s="208" t="s">
        <v>28</v>
      </c>
      <c r="B1" s="209"/>
      <c r="C1" s="210"/>
      <c r="D1" s="211"/>
      <c r="E1" s="212"/>
      <c r="F1" s="213"/>
      <c r="G1" s="214"/>
    </row>
    <row r="2" spans="1:13" s="1" customFormat="1" ht="25.05" customHeight="1" thickBot="1" x14ac:dyDescent="0.35">
      <c r="A2" s="184" t="s">
        <v>80</v>
      </c>
      <c r="B2" s="426" t="s">
        <v>3</v>
      </c>
      <c r="C2" s="427"/>
      <c r="D2" s="185"/>
      <c r="E2" s="186" t="s">
        <v>176</v>
      </c>
      <c r="F2" s="187" t="s">
        <v>177</v>
      </c>
      <c r="G2" s="188" t="s">
        <v>178</v>
      </c>
    </row>
    <row r="3" spans="1:13" ht="14.4" customHeight="1" x14ac:dyDescent="0.3">
      <c r="A3" s="168" t="s">
        <v>167</v>
      </c>
      <c r="B3" s="169" t="s">
        <v>285</v>
      </c>
      <c r="C3" s="170"/>
      <c r="D3" s="158"/>
      <c r="E3" s="198">
        <v>50000</v>
      </c>
      <c r="F3" s="177">
        <v>50000</v>
      </c>
      <c r="G3" s="199">
        <v>0</v>
      </c>
    </row>
    <row r="4" spans="1:13" ht="14.4" customHeight="1" x14ac:dyDescent="0.3">
      <c r="A4" s="171" t="s">
        <v>81</v>
      </c>
      <c r="B4" s="428" t="s">
        <v>30</v>
      </c>
      <c r="C4" s="429"/>
      <c r="D4" s="174"/>
      <c r="E4" s="200">
        <v>4800000</v>
      </c>
      <c r="F4" s="178">
        <v>4777062.4000000004</v>
      </c>
      <c r="G4" s="201">
        <v>5000000</v>
      </c>
    </row>
    <row r="5" spans="1:13" ht="14.4" customHeight="1" x14ac:dyDescent="0.3">
      <c r="A5" s="36" t="s">
        <v>84</v>
      </c>
      <c r="B5" s="37" t="s">
        <v>85</v>
      </c>
      <c r="C5" s="38"/>
      <c r="D5" s="159"/>
      <c r="E5" s="202">
        <v>5300000</v>
      </c>
      <c r="F5" s="179">
        <v>5263126.76</v>
      </c>
      <c r="G5" s="203">
        <v>7000000</v>
      </c>
    </row>
    <row r="6" spans="1:13" ht="14.4" customHeight="1" x14ac:dyDescent="0.3">
      <c r="A6" s="36" t="s">
        <v>82</v>
      </c>
      <c r="B6" s="430" t="s">
        <v>83</v>
      </c>
      <c r="C6" s="431"/>
      <c r="D6" s="159"/>
      <c r="E6" s="202">
        <v>49700000</v>
      </c>
      <c r="F6" s="179">
        <v>49423676.380000003</v>
      </c>
      <c r="G6" s="203">
        <v>54000000</v>
      </c>
    </row>
    <row r="7" spans="1:13" ht="14.4" customHeight="1" x14ac:dyDescent="0.3">
      <c r="A7" s="36" t="s">
        <v>36</v>
      </c>
      <c r="B7" s="37" t="s">
        <v>99</v>
      </c>
      <c r="C7" s="39"/>
      <c r="D7" s="175"/>
      <c r="E7" s="202">
        <v>5600000</v>
      </c>
      <c r="F7" s="179">
        <v>5566745.0499999998</v>
      </c>
      <c r="G7" s="203">
        <v>10000000</v>
      </c>
    </row>
    <row r="8" spans="1:13" ht="14.4" customHeight="1" thickBot="1" x14ac:dyDescent="0.35">
      <c r="A8" s="40" t="s">
        <v>96</v>
      </c>
      <c r="B8" s="41" t="s">
        <v>34</v>
      </c>
      <c r="C8" s="42"/>
      <c r="D8" s="176"/>
      <c r="E8" s="204">
        <v>30000000</v>
      </c>
      <c r="F8" s="180">
        <v>29656892.48</v>
      </c>
      <c r="G8" s="205">
        <v>24000000</v>
      </c>
    </row>
    <row r="9" spans="1:13" ht="16.5" customHeight="1" thickBot="1" x14ac:dyDescent="0.35">
      <c r="A9" s="432" t="s">
        <v>29</v>
      </c>
      <c r="B9" s="433"/>
      <c r="C9" s="433"/>
      <c r="D9" s="433"/>
      <c r="E9" s="206">
        <f>SUM(E3:E8)</f>
        <v>95450000</v>
      </c>
      <c r="F9" s="181">
        <f>SUM(F3:F8)</f>
        <v>94737503.070000008</v>
      </c>
      <c r="G9" s="207">
        <f>SUM(G3:G8)</f>
        <v>100000000</v>
      </c>
    </row>
    <row r="10" spans="1:13" ht="15.9" customHeight="1" x14ac:dyDescent="0.3">
      <c r="A10" s="434" t="s">
        <v>97</v>
      </c>
      <c r="B10" s="434"/>
      <c r="C10" s="434"/>
      <c r="D10" s="434"/>
      <c r="E10" s="172">
        <v>83350000</v>
      </c>
      <c r="F10" s="61">
        <v>82702139.030000001</v>
      </c>
      <c r="G10" s="69">
        <v>80000000</v>
      </c>
    </row>
    <row r="11" spans="1:13" ht="15.9" customHeight="1" thickBot="1" x14ac:dyDescent="0.35">
      <c r="A11" s="421" t="s">
        <v>98</v>
      </c>
      <c r="B11" s="421"/>
      <c r="C11" s="421"/>
      <c r="D11" s="421"/>
      <c r="E11" s="173">
        <v>12100000</v>
      </c>
      <c r="F11" s="61">
        <v>12035364.039999999</v>
      </c>
      <c r="G11" s="69">
        <v>20000000</v>
      </c>
    </row>
    <row r="12" spans="1:13" x14ac:dyDescent="0.3">
      <c r="A12" s="422" t="s">
        <v>288</v>
      </c>
      <c r="B12" s="422"/>
      <c r="C12" s="422"/>
      <c r="D12" s="422"/>
      <c r="E12" s="422"/>
      <c r="F12" s="422"/>
      <c r="G12" s="422"/>
    </row>
    <row r="13" spans="1:13" ht="15" thickBot="1" x14ac:dyDescent="0.35">
      <c r="A13" s="423" t="s">
        <v>289</v>
      </c>
      <c r="B13" s="423"/>
      <c r="C13" s="423"/>
      <c r="D13" s="423"/>
      <c r="E13" s="423"/>
      <c r="F13" s="423"/>
      <c r="G13" s="423"/>
    </row>
    <row r="14" spans="1:13" ht="15" customHeight="1" x14ac:dyDescent="0.3">
      <c r="A14" s="394"/>
      <c r="B14" s="394"/>
      <c r="C14" s="394"/>
      <c r="D14" s="132"/>
      <c r="E14" s="132"/>
      <c r="F14" s="133"/>
      <c r="G14" s="134"/>
      <c r="H14" s="81"/>
      <c r="I14" s="81"/>
      <c r="J14" s="82"/>
      <c r="K14" s="82"/>
      <c r="L14" s="82"/>
      <c r="M14" s="32"/>
    </row>
    <row r="16" spans="1:13" s="215" customFormat="1" ht="24" customHeight="1" thickBot="1" x14ac:dyDescent="0.4">
      <c r="A16" s="208" t="s">
        <v>168</v>
      </c>
      <c r="B16" s="209"/>
      <c r="C16" s="210"/>
      <c r="D16" s="211"/>
      <c r="E16" s="212"/>
      <c r="F16" s="213"/>
      <c r="G16" s="214"/>
    </row>
    <row r="17" spans="1:13" s="32" customFormat="1" ht="24" customHeight="1" thickBot="1" x14ac:dyDescent="0.3">
      <c r="A17" s="189" t="s">
        <v>1</v>
      </c>
      <c r="B17" s="190" t="s">
        <v>2</v>
      </c>
      <c r="C17" s="424" t="s">
        <v>3</v>
      </c>
      <c r="D17" s="425"/>
      <c r="E17" s="186" t="s">
        <v>176</v>
      </c>
      <c r="F17" s="187" t="s">
        <v>177</v>
      </c>
      <c r="G17" s="188" t="s">
        <v>178</v>
      </c>
      <c r="H17" s="81"/>
      <c r="I17" s="81"/>
      <c r="J17" s="82"/>
      <c r="K17" s="82"/>
      <c r="L17" s="82"/>
    </row>
    <row r="18" spans="1:13" ht="15" customHeight="1" x14ac:dyDescent="0.3">
      <c r="A18" s="405" t="s">
        <v>169</v>
      </c>
      <c r="B18" s="406"/>
      <c r="C18" s="406"/>
      <c r="D18" s="407"/>
      <c r="E18" s="402" t="s">
        <v>267</v>
      </c>
      <c r="F18" s="403"/>
      <c r="G18" s="404"/>
      <c r="H18" s="81"/>
      <c r="I18" s="81"/>
      <c r="J18" s="82"/>
      <c r="K18" s="82"/>
      <c r="L18" s="82"/>
      <c r="M18" s="32"/>
    </row>
    <row r="19" spans="1:13" ht="25.05" customHeight="1" thickBot="1" x14ac:dyDescent="0.35">
      <c r="A19" s="101">
        <v>0</v>
      </c>
      <c r="B19" s="183">
        <v>8115</v>
      </c>
      <c r="C19" s="408" t="s">
        <v>290</v>
      </c>
      <c r="D19" s="409"/>
      <c r="E19" s="139">
        <v>3045210.76</v>
      </c>
      <c r="F19" s="71">
        <v>2576453.04</v>
      </c>
      <c r="G19" s="67">
        <v>8494940.6300000008</v>
      </c>
      <c r="H19" s="81"/>
      <c r="I19" s="81"/>
      <c r="J19" s="82"/>
      <c r="K19" s="82"/>
      <c r="L19" s="82"/>
      <c r="M19" s="32"/>
    </row>
    <row r="20" spans="1:13" s="84" customFormat="1" ht="14.4" customHeight="1" x14ac:dyDescent="0.25">
      <c r="A20" s="405" t="s">
        <v>170</v>
      </c>
      <c r="B20" s="406"/>
      <c r="C20" s="406"/>
      <c r="D20" s="407"/>
      <c r="E20" s="402" t="s">
        <v>291</v>
      </c>
      <c r="F20" s="403"/>
      <c r="G20" s="404"/>
      <c r="H20" s="81"/>
      <c r="I20" s="81"/>
      <c r="J20" s="82"/>
      <c r="K20" s="82"/>
      <c r="L20" s="82"/>
      <c r="M20" s="32"/>
    </row>
    <row r="21" spans="1:13" s="84" customFormat="1" ht="15" customHeight="1" x14ac:dyDescent="0.25">
      <c r="A21" s="101">
        <v>0</v>
      </c>
      <c r="B21" s="102">
        <v>8123</v>
      </c>
      <c r="C21" s="410" t="s">
        <v>171</v>
      </c>
      <c r="D21" s="411"/>
      <c r="E21" s="139">
        <v>0</v>
      </c>
      <c r="F21" s="71">
        <v>0</v>
      </c>
      <c r="G21" s="67">
        <v>0</v>
      </c>
      <c r="H21" s="81"/>
      <c r="I21" s="81"/>
      <c r="J21" s="82"/>
      <c r="K21" s="82"/>
      <c r="L21" s="82"/>
      <c r="M21" s="32"/>
    </row>
    <row r="22" spans="1:13" s="84" customFormat="1" ht="15" customHeight="1" thickBot="1" x14ac:dyDescent="0.3">
      <c r="A22" s="147">
        <v>0</v>
      </c>
      <c r="B22" s="148">
        <v>8124</v>
      </c>
      <c r="C22" s="408" t="s">
        <v>175</v>
      </c>
      <c r="D22" s="409"/>
      <c r="E22" s="149">
        <v>-1595210.76</v>
      </c>
      <c r="F22" s="150">
        <v>-1595210.76</v>
      </c>
      <c r="G22" s="151">
        <v>-1494940.63</v>
      </c>
      <c r="H22" s="81"/>
      <c r="I22" s="81"/>
      <c r="J22" s="82"/>
      <c r="K22" s="82"/>
      <c r="L22" s="82"/>
      <c r="M22" s="32"/>
    </row>
    <row r="23" spans="1:13" s="84" customFormat="1" ht="15" customHeight="1" x14ac:dyDescent="0.25">
      <c r="A23" s="405" t="s">
        <v>172</v>
      </c>
      <c r="B23" s="406"/>
      <c r="C23" s="406"/>
      <c r="D23" s="407"/>
      <c r="E23" s="402" t="s">
        <v>269</v>
      </c>
      <c r="F23" s="403"/>
      <c r="G23" s="404"/>
      <c r="H23" s="81"/>
      <c r="I23" s="81"/>
      <c r="J23" s="82"/>
      <c r="K23" s="82"/>
      <c r="L23" s="82"/>
      <c r="M23" s="32"/>
    </row>
    <row r="24" spans="1:13" s="84" customFormat="1" ht="25.05" customHeight="1" thickBot="1" x14ac:dyDescent="0.3">
      <c r="A24" s="101">
        <v>0</v>
      </c>
      <c r="B24" s="183">
        <v>8901</v>
      </c>
      <c r="C24" s="412" t="s">
        <v>173</v>
      </c>
      <c r="D24" s="413"/>
      <c r="E24" s="139">
        <v>0</v>
      </c>
      <c r="F24" s="71">
        <v>99724.27</v>
      </c>
      <c r="G24" s="67">
        <v>0</v>
      </c>
      <c r="H24" s="81"/>
      <c r="I24" s="81"/>
      <c r="J24" s="82"/>
      <c r="K24" s="82"/>
      <c r="L24" s="82"/>
      <c r="M24" s="32"/>
    </row>
    <row r="25" spans="1:13" s="84" customFormat="1" ht="19.95" customHeight="1" thickBot="1" x14ac:dyDescent="0.3">
      <c r="A25" s="414" t="s">
        <v>174</v>
      </c>
      <c r="B25" s="415"/>
      <c r="C25" s="415"/>
      <c r="D25" s="416"/>
      <c r="E25" s="141">
        <v>1450000</v>
      </c>
      <c r="F25" s="129">
        <v>1080966.55</v>
      </c>
      <c r="G25" s="146">
        <f>SUM(G19+G21+G22+G24)</f>
        <v>7000000.0000000009</v>
      </c>
      <c r="H25" s="81"/>
      <c r="I25" s="81"/>
      <c r="J25" s="82"/>
      <c r="K25" s="82"/>
      <c r="L25" s="82"/>
      <c r="M25" s="32"/>
    </row>
    <row r="26" spans="1:13" s="84" customFormat="1" ht="13.8" x14ac:dyDescent="0.25">
      <c r="A26" s="394"/>
      <c r="B26" s="394"/>
      <c r="C26" s="394"/>
      <c r="D26" s="145"/>
      <c r="E26" s="145"/>
      <c r="F26" s="109"/>
      <c r="H26" s="81"/>
      <c r="I26" s="81"/>
      <c r="J26" s="82"/>
      <c r="K26" s="82"/>
      <c r="L26" s="82"/>
      <c r="M26" s="32"/>
    </row>
    <row r="27" spans="1:13" x14ac:dyDescent="0.3">
      <c r="A27" s="81"/>
      <c r="B27" s="81"/>
      <c r="C27" s="85"/>
      <c r="D27" s="107"/>
      <c r="E27" s="107"/>
      <c r="F27" s="107"/>
      <c r="G27" s="84"/>
      <c r="H27" s="81"/>
      <c r="I27" s="81"/>
      <c r="J27" s="82"/>
      <c r="K27" s="82"/>
      <c r="L27" s="82"/>
      <c r="M27" s="32"/>
    </row>
    <row r="28" spans="1:13" ht="18" thickBot="1" x14ac:dyDescent="0.35">
      <c r="A28" s="75" t="s">
        <v>35</v>
      </c>
      <c r="B28" s="75"/>
      <c r="C28" s="75"/>
      <c r="D28" s="76"/>
      <c r="E28" s="109"/>
      <c r="F28" s="109"/>
      <c r="G28" s="84"/>
      <c r="H28" s="81"/>
      <c r="I28" s="81"/>
      <c r="J28" s="82"/>
      <c r="K28" s="82"/>
      <c r="L28" s="82"/>
      <c r="M28" s="32"/>
    </row>
    <row r="29" spans="1:13" ht="32.4" customHeight="1" thickBot="1" x14ac:dyDescent="0.35">
      <c r="A29" s="417" t="s">
        <v>274</v>
      </c>
      <c r="B29" s="418"/>
      <c r="C29" s="418"/>
      <c r="D29" s="418"/>
      <c r="E29" s="418"/>
      <c r="F29" s="418"/>
      <c r="G29" s="419"/>
      <c r="H29" s="81"/>
      <c r="I29" s="81"/>
      <c r="J29" s="82"/>
      <c r="K29" s="82"/>
      <c r="L29" s="82"/>
      <c r="M29" s="32"/>
    </row>
    <row r="30" spans="1:13" x14ac:dyDescent="0.3">
      <c r="A30" s="77"/>
      <c r="B30" s="78" t="s">
        <v>107</v>
      </c>
      <c r="C30" s="420" t="s">
        <v>268</v>
      </c>
      <c r="D30" s="420"/>
      <c r="E30" s="420"/>
      <c r="F30" s="420"/>
      <c r="G30" s="84"/>
      <c r="H30" s="81"/>
      <c r="I30" s="81"/>
      <c r="J30" s="82"/>
      <c r="K30" s="82"/>
      <c r="L30" s="82"/>
      <c r="M30" s="32"/>
    </row>
    <row r="31" spans="1:13" x14ac:dyDescent="0.3">
      <c r="A31" s="77"/>
      <c r="B31" s="78"/>
      <c r="C31" s="182"/>
      <c r="D31" s="79"/>
      <c r="E31" s="109"/>
      <c r="F31" s="109"/>
      <c r="G31" s="84"/>
      <c r="H31" s="81"/>
      <c r="I31" s="81"/>
      <c r="J31" s="82"/>
      <c r="K31" s="82"/>
      <c r="L31" s="82"/>
      <c r="M31" s="32"/>
    </row>
    <row r="32" spans="1:13" ht="15" thickBot="1" x14ac:dyDescent="0.35">
      <c r="A32" s="77"/>
      <c r="B32" s="78" t="s">
        <v>107</v>
      </c>
      <c r="C32" s="182" t="s">
        <v>108</v>
      </c>
      <c r="D32" s="79"/>
      <c r="E32" s="109"/>
      <c r="F32" s="109"/>
      <c r="G32" s="84"/>
      <c r="H32" s="81"/>
      <c r="I32" s="81"/>
      <c r="J32" s="82"/>
      <c r="K32" s="82"/>
      <c r="L32" s="82"/>
      <c r="M32" s="32"/>
    </row>
    <row r="33" spans="1:13" ht="15" customHeight="1" x14ac:dyDescent="0.3">
      <c r="A33" s="395" t="s">
        <v>105</v>
      </c>
      <c r="B33" s="396"/>
      <c r="C33" s="396"/>
      <c r="D33" s="396"/>
      <c r="E33" s="191">
        <v>-425740.63</v>
      </c>
      <c r="F33" s="109"/>
      <c r="G33" s="84"/>
      <c r="H33" s="81"/>
      <c r="I33" s="81"/>
      <c r="J33" s="82"/>
      <c r="K33" s="82"/>
      <c r="L33" s="82"/>
      <c r="M33" s="32"/>
    </row>
    <row r="34" spans="1:13" ht="15" customHeight="1" x14ac:dyDescent="0.3">
      <c r="A34" s="397" t="s">
        <v>293</v>
      </c>
      <c r="B34" s="398"/>
      <c r="C34" s="398"/>
      <c r="D34" s="398"/>
      <c r="E34" s="192">
        <v>-349200</v>
      </c>
      <c r="F34" s="109"/>
      <c r="G34" s="84"/>
      <c r="H34" s="81"/>
      <c r="I34" s="81"/>
      <c r="J34" s="82"/>
      <c r="K34" s="82"/>
      <c r="L34" s="82"/>
      <c r="M34" s="32"/>
    </row>
    <row r="35" spans="1:13" ht="15" customHeight="1" thickBot="1" x14ac:dyDescent="0.35">
      <c r="A35" s="193" t="s">
        <v>106</v>
      </c>
      <c r="B35" s="194"/>
      <c r="C35" s="194"/>
      <c r="D35" s="195"/>
      <c r="E35" s="196">
        <v>-720000</v>
      </c>
      <c r="F35" s="109"/>
      <c r="G35" s="84"/>
      <c r="H35" s="81"/>
      <c r="I35" s="81"/>
      <c r="J35" s="82"/>
      <c r="K35" s="82"/>
      <c r="L35" s="82"/>
      <c r="M35" s="32"/>
    </row>
    <row r="36" spans="1:13" ht="15" customHeight="1" thickBot="1" x14ac:dyDescent="0.35">
      <c r="A36" s="399" t="s">
        <v>292</v>
      </c>
      <c r="B36" s="400"/>
      <c r="C36" s="400"/>
      <c r="D36" s="401"/>
      <c r="E36" s="197">
        <f>SUM(E33:E35)</f>
        <v>-1494940.63</v>
      </c>
      <c r="F36" s="109"/>
      <c r="G36" s="84"/>
      <c r="H36" s="81"/>
      <c r="I36" s="81"/>
      <c r="J36" s="82"/>
      <c r="K36" s="82"/>
      <c r="L36" s="82"/>
      <c r="M36" s="32"/>
    </row>
    <row r="37" spans="1:13" x14ac:dyDescent="0.3">
      <c r="A37" s="376" t="s">
        <v>109</v>
      </c>
      <c r="B37" s="376"/>
      <c r="C37" s="376"/>
      <c r="D37" s="74"/>
      <c r="E37" s="109"/>
      <c r="F37" s="109"/>
      <c r="G37" s="84"/>
      <c r="H37" s="81"/>
      <c r="I37" s="81"/>
      <c r="J37" s="82"/>
      <c r="K37" s="82"/>
      <c r="L37" s="82"/>
      <c r="M37" s="32"/>
    </row>
  </sheetData>
  <mergeCells count="28">
    <mergeCell ref="B2:C2"/>
    <mergeCell ref="B4:C4"/>
    <mergeCell ref="B6:C6"/>
    <mergeCell ref="A9:D9"/>
    <mergeCell ref="A10:D10"/>
    <mergeCell ref="A26:C26"/>
    <mergeCell ref="A14:C14"/>
    <mergeCell ref="A11:D11"/>
    <mergeCell ref="A12:G12"/>
    <mergeCell ref="A13:G13"/>
    <mergeCell ref="E20:G20"/>
    <mergeCell ref="C17:D17"/>
    <mergeCell ref="A33:D33"/>
    <mergeCell ref="A34:D34"/>
    <mergeCell ref="A36:D36"/>
    <mergeCell ref="A37:C37"/>
    <mergeCell ref="E18:G18"/>
    <mergeCell ref="E23:G23"/>
    <mergeCell ref="A18:D18"/>
    <mergeCell ref="C19:D19"/>
    <mergeCell ref="A20:D20"/>
    <mergeCell ref="C21:D21"/>
    <mergeCell ref="C22:D22"/>
    <mergeCell ref="A23:D23"/>
    <mergeCell ref="C24:D24"/>
    <mergeCell ref="A25:D25"/>
    <mergeCell ref="A29:G29"/>
    <mergeCell ref="C30:F30"/>
  </mergeCells>
  <pageMargins left="0" right="0" top="0.98425196850393704" bottom="0.78740157480314965" header="0.39370078740157483" footer="0.59055118110236227"/>
  <pageSetup paperSize="9" fitToWidth="0" fitToHeight="0" orientation="portrait" r:id="rId1"/>
  <headerFooter>
    <oddHeader>&amp;L&amp;"-,Tučné"&amp;14MĚSTO Štíty&amp;"-,Obyčejné"
&amp;"-,Tučné"&amp;8IČO: 00303453
DIČ: CZ00303453&amp;C&amp;"-,Tučné"&amp;14NÁVRH ROZPOČTU
VÝDAJE 2026 a FINANCOVÁNÍ 2026
&amp;RRok 2026</oddHeader>
    <oddFooter>&amp;R&amp;P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7" workbookViewId="0">
      <selection activeCell="I17" sqref="I17"/>
    </sheetView>
  </sheetViews>
  <sheetFormatPr defaultRowHeight="14.4" x14ac:dyDescent="0.3"/>
  <cols>
    <col min="1" max="2" width="6.6640625" style="43" customWidth="1"/>
    <col min="3" max="3" width="18" style="43" customWidth="1"/>
    <col min="4" max="4" width="25.33203125" style="43" customWidth="1"/>
    <col min="5" max="6" width="13.33203125" style="44" customWidth="1"/>
    <col min="7" max="7" width="14.77734375" style="45" customWidth="1"/>
  </cols>
  <sheetData>
    <row r="1" spans="1:13" s="215" customFormat="1" ht="24" customHeight="1" thickBot="1" x14ac:dyDescent="0.4">
      <c r="A1" s="208" t="s">
        <v>28</v>
      </c>
      <c r="B1" s="209"/>
      <c r="C1" s="210"/>
      <c r="D1" s="211"/>
      <c r="E1" s="212"/>
      <c r="F1" s="213"/>
      <c r="G1" s="214"/>
    </row>
    <row r="2" spans="1:13" s="1" customFormat="1" ht="25.05" customHeight="1" thickBot="1" x14ac:dyDescent="0.35">
      <c r="A2" s="184" t="s">
        <v>80</v>
      </c>
      <c r="B2" s="426" t="s">
        <v>3</v>
      </c>
      <c r="C2" s="427"/>
      <c r="D2" s="185"/>
      <c r="E2" s="186" t="s">
        <v>176</v>
      </c>
      <c r="F2" s="187" t="s">
        <v>177</v>
      </c>
      <c r="G2" s="188" t="s">
        <v>178</v>
      </c>
    </row>
    <row r="3" spans="1:13" ht="14.4" customHeight="1" x14ac:dyDescent="0.3">
      <c r="A3" s="168" t="s">
        <v>167</v>
      </c>
      <c r="B3" s="169" t="s">
        <v>285</v>
      </c>
      <c r="C3" s="170"/>
      <c r="D3" s="158"/>
      <c r="E3" s="198">
        <v>50000</v>
      </c>
      <c r="F3" s="177">
        <v>50000</v>
      </c>
      <c r="G3" s="199">
        <v>0</v>
      </c>
    </row>
    <row r="4" spans="1:13" ht="14.4" customHeight="1" x14ac:dyDescent="0.3">
      <c r="A4" s="171" t="s">
        <v>81</v>
      </c>
      <c r="B4" s="428" t="s">
        <v>30</v>
      </c>
      <c r="C4" s="429"/>
      <c r="D4" s="174"/>
      <c r="E4" s="200">
        <v>4800000</v>
      </c>
      <c r="F4" s="178">
        <v>4777062.4000000004</v>
      </c>
      <c r="G4" s="201">
        <v>5000000</v>
      </c>
    </row>
    <row r="5" spans="1:13" ht="14.4" customHeight="1" x14ac:dyDescent="0.3">
      <c r="A5" s="36" t="s">
        <v>84</v>
      </c>
      <c r="B5" s="37" t="s">
        <v>85</v>
      </c>
      <c r="C5" s="38"/>
      <c r="D5" s="219"/>
      <c r="E5" s="202">
        <v>5300000</v>
      </c>
      <c r="F5" s="179">
        <v>5263126.76</v>
      </c>
      <c r="G5" s="203">
        <v>7000000</v>
      </c>
    </row>
    <row r="6" spans="1:13" ht="14.4" customHeight="1" x14ac:dyDescent="0.3">
      <c r="A6" s="36" t="s">
        <v>82</v>
      </c>
      <c r="B6" s="430" t="s">
        <v>83</v>
      </c>
      <c r="C6" s="431"/>
      <c r="D6" s="219"/>
      <c r="E6" s="202">
        <v>49700000</v>
      </c>
      <c r="F6" s="179">
        <v>49423676.380000003</v>
      </c>
      <c r="G6" s="203">
        <v>54000000</v>
      </c>
    </row>
    <row r="7" spans="1:13" ht="14.4" customHeight="1" x14ac:dyDescent="0.3">
      <c r="A7" s="36" t="s">
        <v>36</v>
      </c>
      <c r="B7" s="37" t="s">
        <v>99</v>
      </c>
      <c r="C7" s="39"/>
      <c r="D7" s="175"/>
      <c r="E7" s="202">
        <v>5600000</v>
      </c>
      <c r="F7" s="179">
        <v>5566745.0499999998</v>
      </c>
      <c r="G7" s="203">
        <v>10000000</v>
      </c>
    </row>
    <row r="8" spans="1:13" ht="14.4" customHeight="1" thickBot="1" x14ac:dyDescent="0.35">
      <c r="A8" s="40" t="s">
        <v>96</v>
      </c>
      <c r="B8" s="41" t="s">
        <v>34</v>
      </c>
      <c r="C8" s="42"/>
      <c r="D8" s="176"/>
      <c r="E8" s="204">
        <v>30000000</v>
      </c>
      <c r="F8" s="180">
        <v>29656892.48</v>
      </c>
      <c r="G8" s="205">
        <v>24000000</v>
      </c>
    </row>
    <row r="9" spans="1:13" ht="16.5" customHeight="1" thickBot="1" x14ac:dyDescent="0.35">
      <c r="A9" s="432" t="s">
        <v>29</v>
      </c>
      <c r="B9" s="433"/>
      <c r="C9" s="433"/>
      <c r="D9" s="433"/>
      <c r="E9" s="206">
        <f>SUM(E3:E8)</f>
        <v>95450000</v>
      </c>
      <c r="F9" s="181">
        <f>SUM(F3:F8)</f>
        <v>94737503.070000008</v>
      </c>
      <c r="G9" s="207">
        <f>SUM(G3:G8)</f>
        <v>100000000</v>
      </c>
    </row>
    <row r="10" spans="1:13" ht="15.9" customHeight="1" x14ac:dyDescent="0.3">
      <c r="A10" s="434" t="s">
        <v>97</v>
      </c>
      <c r="B10" s="434"/>
      <c r="C10" s="434"/>
      <c r="D10" s="434"/>
      <c r="E10" s="172">
        <v>83350000</v>
      </c>
      <c r="F10" s="61">
        <v>82702139.030000001</v>
      </c>
      <c r="G10" s="69">
        <v>80000000</v>
      </c>
    </row>
    <row r="11" spans="1:13" ht="15.9" customHeight="1" thickBot="1" x14ac:dyDescent="0.35">
      <c r="A11" s="421" t="s">
        <v>98</v>
      </c>
      <c r="B11" s="421"/>
      <c r="C11" s="421"/>
      <c r="D11" s="421"/>
      <c r="E11" s="173">
        <v>12100000</v>
      </c>
      <c r="F11" s="61">
        <v>12035364.039999999</v>
      </c>
      <c r="G11" s="69">
        <v>20000000</v>
      </c>
    </row>
    <row r="12" spans="1:13" x14ac:dyDescent="0.3">
      <c r="A12" s="422" t="s">
        <v>304</v>
      </c>
      <c r="B12" s="422"/>
      <c r="C12" s="422"/>
      <c r="D12" s="422"/>
      <c r="E12" s="422"/>
      <c r="F12" s="422"/>
      <c r="G12" s="422"/>
    </row>
    <row r="13" spans="1:13" ht="15" thickBot="1" x14ac:dyDescent="0.35">
      <c r="A13" s="423" t="s">
        <v>289</v>
      </c>
      <c r="B13" s="423"/>
      <c r="C13" s="423"/>
      <c r="D13" s="423"/>
      <c r="E13" s="423"/>
      <c r="F13" s="423"/>
      <c r="G13" s="423"/>
    </row>
    <row r="14" spans="1:13" ht="15" customHeight="1" x14ac:dyDescent="0.3">
      <c r="A14" s="394"/>
      <c r="B14" s="394"/>
      <c r="C14" s="394"/>
      <c r="D14" s="132"/>
      <c r="E14" s="132"/>
      <c r="F14" s="133"/>
      <c r="G14" s="134"/>
      <c r="H14" s="81"/>
      <c r="I14" s="81"/>
      <c r="J14" s="82"/>
      <c r="K14" s="82"/>
      <c r="L14" s="82"/>
      <c r="M14" s="32"/>
    </row>
    <row r="15" spans="1:13" x14ac:dyDescent="0.3">
      <c r="A15" s="257" t="s">
        <v>305</v>
      </c>
      <c r="B15" s="257"/>
    </row>
    <row r="16" spans="1:13" s="261" customFormat="1" ht="10.8" thickBot="1" x14ac:dyDescent="0.25">
      <c r="A16" s="258" t="s">
        <v>301</v>
      </c>
      <c r="B16" s="258"/>
      <c r="C16" s="258"/>
      <c r="D16" s="258"/>
      <c r="E16" s="259"/>
      <c r="F16" s="259"/>
      <c r="G16" s="260"/>
    </row>
    <row r="17" spans="1:13" s="261" customFormat="1" ht="15" customHeight="1" thickBot="1" x14ac:dyDescent="0.25">
      <c r="A17" s="268" t="s">
        <v>1</v>
      </c>
      <c r="B17" s="269" t="s">
        <v>2</v>
      </c>
      <c r="C17" s="270" t="s">
        <v>3</v>
      </c>
      <c r="D17" s="435" t="s">
        <v>299</v>
      </c>
      <c r="E17" s="436"/>
      <c r="F17" s="437"/>
      <c r="G17" s="271" t="s">
        <v>178</v>
      </c>
    </row>
    <row r="18" spans="1:13" ht="16.95" customHeight="1" thickBot="1" x14ac:dyDescent="0.35">
      <c r="A18" s="262">
        <v>3119</v>
      </c>
      <c r="B18" s="263">
        <v>5331</v>
      </c>
      <c r="C18" s="264" t="s">
        <v>302</v>
      </c>
      <c r="D18" s="438" t="s">
        <v>300</v>
      </c>
      <c r="E18" s="439"/>
      <c r="F18" s="439"/>
      <c r="G18" s="265">
        <v>10000000</v>
      </c>
    </row>
    <row r="20" spans="1:13" s="215" customFormat="1" ht="24" customHeight="1" thickBot="1" x14ac:dyDescent="0.4">
      <c r="A20" s="208" t="s">
        <v>168</v>
      </c>
      <c r="B20" s="209"/>
      <c r="C20" s="210"/>
      <c r="D20" s="211"/>
      <c r="E20" s="212"/>
      <c r="F20" s="213"/>
      <c r="G20" s="214"/>
    </row>
    <row r="21" spans="1:13" s="32" customFormat="1" ht="24" customHeight="1" thickBot="1" x14ac:dyDescent="0.3">
      <c r="A21" s="189" t="s">
        <v>1</v>
      </c>
      <c r="B21" s="190" t="s">
        <v>2</v>
      </c>
      <c r="C21" s="424" t="s">
        <v>3</v>
      </c>
      <c r="D21" s="425"/>
      <c r="E21" s="186" t="s">
        <v>176</v>
      </c>
      <c r="F21" s="187" t="s">
        <v>177</v>
      </c>
      <c r="G21" s="188" t="s">
        <v>178</v>
      </c>
      <c r="H21" s="81"/>
      <c r="I21" s="81"/>
      <c r="J21" s="82"/>
      <c r="K21" s="82"/>
      <c r="L21" s="82"/>
    </row>
    <row r="22" spans="1:13" ht="15" customHeight="1" x14ac:dyDescent="0.3">
      <c r="A22" s="405" t="s">
        <v>169</v>
      </c>
      <c r="B22" s="406"/>
      <c r="C22" s="406"/>
      <c r="D22" s="407"/>
      <c r="E22" s="402" t="s">
        <v>267</v>
      </c>
      <c r="F22" s="403"/>
      <c r="G22" s="404"/>
      <c r="H22" s="81"/>
      <c r="I22" s="81"/>
      <c r="J22" s="82"/>
      <c r="K22" s="82"/>
      <c r="L22" s="82"/>
      <c r="M22" s="32"/>
    </row>
    <row r="23" spans="1:13" ht="25.05" customHeight="1" thickBot="1" x14ac:dyDescent="0.35">
      <c r="A23" s="101">
        <v>0</v>
      </c>
      <c r="B23" s="183">
        <v>8115</v>
      </c>
      <c r="C23" s="408" t="s">
        <v>290</v>
      </c>
      <c r="D23" s="409"/>
      <c r="E23" s="139">
        <v>3045210.76</v>
      </c>
      <c r="F23" s="71">
        <v>2576453.04</v>
      </c>
      <c r="G23" s="67">
        <v>8494940.6300000008</v>
      </c>
      <c r="H23" s="81"/>
      <c r="I23" s="81"/>
      <c r="J23" s="82"/>
      <c r="K23" s="82"/>
      <c r="L23" s="82"/>
      <c r="M23" s="32"/>
    </row>
    <row r="24" spans="1:13" s="84" customFormat="1" ht="14.4" customHeight="1" x14ac:dyDescent="0.25">
      <c r="A24" s="405" t="s">
        <v>170</v>
      </c>
      <c r="B24" s="406"/>
      <c r="C24" s="406"/>
      <c r="D24" s="407"/>
      <c r="E24" s="402" t="s">
        <v>291</v>
      </c>
      <c r="F24" s="403"/>
      <c r="G24" s="404"/>
      <c r="H24" s="81"/>
      <c r="I24" s="81"/>
      <c r="J24" s="82"/>
      <c r="K24" s="82"/>
      <c r="L24" s="82"/>
      <c r="M24" s="32"/>
    </row>
    <row r="25" spans="1:13" s="84" customFormat="1" ht="15" customHeight="1" x14ac:dyDescent="0.25">
      <c r="A25" s="101">
        <v>0</v>
      </c>
      <c r="B25" s="102">
        <v>8123</v>
      </c>
      <c r="C25" s="410" t="s">
        <v>171</v>
      </c>
      <c r="D25" s="411"/>
      <c r="E25" s="139">
        <v>0</v>
      </c>
      <c r="F25" s="71">
        <v>0</v>
      </c>
      <c r="G25" s="67">
        <v>0</v>
      </c>
      <c r="H25" s="81"/>
      <c r="I25" s="81"/>
      <c r="J25" s="82"/>
      <c r="K25" s="82"/>
      <c r="L25" s="82"/>
      <c r="M25" s="32"/>
    </row>
    <row r="26" spans="1:13" s="84" customFormat="1" ht="15" customHeight="1" thickBot="1" x14ac:dyDescent="0.3">
      <c r="A26" s="147">
        <v>0</v>
      </c>
      <c r="B26" s="148">
        <v>8124</v>
      </c>
      <c r="C26" s="408" t="s">
        <v>175</v>
      </c>
      <c r="D26" s="409"/>
      <c r="E26" s="149">
        <v>-1595210.76</v>
      </c>
      <c r="F26" s="150">
        <v>-1595210.76</v>
      </c>
      <c r="G26" s="151">
        <v>-1494940.63</v>
      </c>
      <c r="H26" s="81"/>
      <c r="I26" s="81"/>
      <c r="J26" s="82"/>
      <c r="K26" s="82"/>
      <c r="L26" s="82"/>
      <c r="M26" s="32"/>
    </row>
    <row r="27" spans="1:13" s="84" customFormat="1" ht="15" customHeight="1" x14ac:dyDescent="0.25">
      <c r="A27" s="405" t="s">
        <v>172</v>
      </c>
      <c r="B27" s="406"/>
      <c r="C27" s="406"/>
      <c r="D27" s="407"/>
      <c r="E27" s="402" t="s">
        <v>269</v>
      </c>
      <c r="F27" s="403"/>
      <c r="G27" s="404"/>
      <c r="H27" s="81"/>
      <c r="I27" s="81"/>
      <c r="J27" s="82"/>
      <c r="K27" s="82"/>
      <c r="L27" s="82"/>
      <c r="M27" s="32"/>
    </row>
    <row r="28" spans="1:13" s="84" customFormat="1" ht="25.05" customHeight="1" thickBot="1" x14ac:dyDescent="0.3">
      <c r="A28" s="101">
        <v>0</v>
      </c>
      <c r="B28" s="183">
        <v>8901</v>
      </c>
      <c r="C28" s="412" t="s">
        <v>173</v>
      </c>
      <c r="D28" s="413"/>
      <c r="E28" s="139">
        <v>0</v>
      </c>
      <c r="F28" s="71">
        <v>99724.27</v>
      </c>
      <c r="G28" s="67">
        <v>0</v>
      </c>
      <c r="H28" s="81"/>
      <c r="I28" s="81"/>
      <c r="J28" s="82"/>
      <c r="K28" s="82"/>
      <c r="L28" s="82"/>
      <c r="M28" s="32"/>
    </row>
    <row r="29" spans="1:13" s="84" customFormat="1" ht="19.95" customHeight="1" thickBot="1" x14ac:dyDescent="0.3">
      <c r="A29" s="414" t="s">
        <v>174</v>
      </c>
      <c r="B29" s="415"/>
      <c r="C29" s="415"/>
      <c r="D29" s="416"/>
      <c r="E29" s="141">
        <v>1450000</v>
      </c>
      <c r="F29" s="129">
        <v>1080966.55</v>
      </c>
      <c r="G29" s="146">
        <f>SUM(G23+G25+G26+G28)</f>
        <v>7000000.0000000009</v>
      </c>
      <c r="H29" s="81"/>
      <c r="I29" s="81"/>
      <c r="J29" s="82"/>
      <c r="K29" s="82"/>
      <c r="L29" s="82"/>
      <c r="M29" s="32"/>
    </row>
    <row r="30" spans="1:13" s="84" customFormat="1" ht="13.8" x14ac:dyDescent="0.25">
      <c r="A30" s="394"/>
      <c r="B30" s="394"/>
      <c r="C30" s="394"/>
      <c r="D30" s="145"/>
      <c r="E30" s="145"/>
      <c r="F30" s="109"/>
      <c r="H30" s="81"/>
      <c r="I30" s="81"/>
      <c r="J30" s="82"/>
      <c r="K30" s="82"/>
      <c r="L30" s="82"/>
      <c r="M30" s="32"/>
    </row>
    <row r="31" spans="1:13" x14ac:dyDescent="0.3">
      <c r="A31" s="81"/>
      <c r="B31" s="81"/>
      <c r="C31" s="85"/>
      <c r="D31" s="107"/>
      <c r="E31" s="107"/>
      <c r="F31" s="107"/>
      <c r="G31" s="84"/>
      <c r="H31" s="81"/>
      <c r="I31" s="81"/>
      <c r="J31" s="82"/>
      <c r="K31" s="82"/>
      <c r="L31" s="82"/>
      <c r="M31" s="32"/>
    </row>
    <row r="32" spans="1:13" ht="18" thickBot="1" x14ac:dyDescent="0.35">
      <c r="A32" s="75" t="s">
        <v>35</v>
      </c>
      <c r="B32" s="75"/>
      <c r="C32" s="75"/>
      <c r="D32" s="76"/>
      <c r="E32" s="109"/>
      <c r="F32" s="109"/>
      <c r="G32" s="84"/>
      <c r="H32" s="81"/>
      <c r="I32" s="81"/>
      <c r="J32" s="82"/>
      <c r="K32" s="82"/>
      <c r="L32" s="82"/>
      <c r="M32" s="32"/>
    </row>
    <row r="33" spans="1:13" ht="32.4" customHeight="1" thickBot="1" x14ac:dyDescent="0.35">
      <c r="A33" s="417" t="s">
        <v>274</v>
      </c>
      <c r="B33" s="418"/>
      <c r="C33" s="418"/>
      <c r="D33" s="418"/>
      <c r="E33" s="418"/>
      <c r="F33" s="418"/>
      <c r="G33" s="419"/>
      <c r="H33" s="81"/>
      <c r="I33" s="81"/>
      <c r="J33" s="82"/>
      <c r="K33" s="82"/>
      <c r="L33" s="82"/>
      <c r="M33" s="32"/>
    </row>
    <row r="34" spans="1:13" x14ac:dyDescent="0.3">
      <c r="A34" s="77"/>
      <c r="B34" s="78" t="s">
        <v>107</v>
      </c>
      <c r="C34" s="420" t="s">
        <v>268</v>
      </c>
      <c r="D34" s="420"/>
      <c r="E34" s="420"/>
      <c r="F34" s="420"/>
      <c r="G34" s="84"/>
      <c r="H34" s="81"/>
      <c r="I34" s="81"/>
      <c r="J34" s="82"/>
      <c r="K34" s="82"/>
      <c r="L34" s="82"/>
      <c r="M34" s="32"/>
    </row>
    <row r="35" spans="1:13" x14ac:dyDescent="0.3">
      <c r="A35" s="77"/>
      <c r="B35" s="78"/>
      <c r="C35" s="218"/>
      <c r="D35" s="79"/>
      <c r="E35" s="109"/>
      <c r="F35" s="109"/>
      <c r="G35" s="84"/>
      <c r="H35" s="81"/>
      <c r="I35" s="81"/>
      <c r="J35" s="82"/>
      <c r="K35" s="82"/>
      <c r="L35" s="82"/>
      <c r="M35" s="32"/>
    </row>
    <row r="36" spans="1:13" ht="15" thickBot="1" x14ac:dyDescent="0.35">
      <c r="A36" s="77"/>
      <c r="B36" s="78" t="s">
        <v>107</v>
      </c>
      <c r="C36" s="218" t="s">
        <v>108</v>
      </c>
      <c r="D36" s="79"/>
      <c r="E36" s="109"/>
      <c r="F36" s="109"/>
      <c r="G36" s="84"/>
      <c r="H36" s="81"/>
      <c r="I36" s="81"/>
      <c r="J36" s="82"/>
      <c r="K36" s="82"/>
      <c r="L36" s="82"/>
      <c r="M36" s="32"/>
    </row>
    <row r="37" spans="1:13" ht="15" customHeight="1" x14ac:dyDescent="0.3">
      <c r="A37" s="395" t="s">
        <v>105</v>
      </c>
      <c r="B37" s="396"/>
      <c r="C37" s="396"/>
      <c r="D37" s="396"/>
      <c r="E37" s="191">
        <v>-425740.63</v>
      </c>
      <c r="F37" s="109"/>
      <c r="G37" s="84"/>
      <c r="H37" s="81"/>
      <c r="I37" s="81"/>
      <c r="J37" s="82"/>
      <c r="K37" s="82"/>
      <c r="L37" s="82"/>
      <c r="M37" s="32"/>
    </row>
    <row r="38" spans="1:13" ht="15" customHeight="1" x14ac:dyDescent="0.3">
      <c r="A38" s="397" t="s">
        <v>293</v>
      </c>
      <c r="B38" s="398"/>
      <c r="C38" s="398"/>
      <c r="D38" s="398"/>
      <c r="E38" s="192">
        <v>-349200</v>
      </c>
      <c r="F38" s="109"/>
      <c r="G38" s="84"/>
      <c r="H38" s="81"/>
      <c r="I38" s="81"/>
      <c r="J38" s="82"/>
      <c r="K38" s="82"/>
      <c r="L38" s="82"/>
      <c r="M38" s="32"/>
    </row>
    <row r="39" spans="1:13" ht="15" customHeight="1" thickBot="1" x14ac:dyDescent="0.35">
      <c r="A39" s="193" t="s">
        <v>106</v>
      </c>
      <c r="B39" s="194"/>
      <c r="C39" s="194"/>
      <c r="D39" s="195"/>
      <c r="E39" s="196">
        <v>-720000</v>
      </c>
      <c r="F39" s="109"/>
      <c r="G39" s="84"/>
      <c r="H39" s="81"/>
      <c r="I39" s="81"/>
      <c r="J39" s="82"/>
      <c r="K39" s="82"/>
      <c r="L39" s="82"/>
      <c r="M39" s="32"/>
    </row>
    <row r="40" spans="1:13" ht="15" customHeight="1" thickBot="1" x14ac:dyDescent="0.35">
      <c r="A40" s="399" t="s">
        <v>292</v>
      </c>
      <c r="B40" s="400"/>
      <c r="C40" s="400"/>
      <c r="D40" s="401"/>
      <c r="E40" s="197">
        <f>SUM(E37:E39)</f>
        <v>-1494940.63</v>
      </c>
      <c r="F40" s="109"/>
      <c r="G40" s="84"/>
      <c r="H40" s="81"/>
      <c r="I40" s="81"/>
      <c r="J40" s="82"/>
      <c r="K40" s="82"/>
      <c r="L40" s="82"/>
      <c r="M40" s="32"/>
    </row>
    <row r="41" spans="1:13" x14ac:dyDescent="0.3">
      <c r="A41" s="376" t="s">
        <v>109</v>
      </c>
      <c r="B41" s="376"/>
      <c r="C41" s="376"/>
      <c r="D41" s="74"/>
      <c r="E41" s="109"/>
      <c r="F41" s="109"/>
      <c r="G41" s="84"/>
      <c r="H41" s="81"/>
      <c r="I41" s="81"/>
      <c r="J41" s="82"/>
      <c r="K41" s="82"/>
      <c r="L41" s="82"/>
      <c r="M41" s="32"/>
    </row>
  </sheetData>
  <mergeCells count="30">
    <mergeCell ref="A11:D11"/>
    <mergeCell ref="B2:C2"/>
    <mergeCell ref="B4:C4"/>
    <mergeCell ref="B6:C6"/>
    <mergeCell ref="A9:D9"/>
    <mergeCell ref="A10:D10"/>
    <mergeCell ref="A27:D27"/>
    <mergeCell ref="E27:G27"/>
    <mergeCell ref="A12:G12"/>
    <mergeCell ref="A13:G13"/>
    <mergeCell ref="A14:C14"/>
    <mergeCell ref="C21:D21"/>
    <mergeCell ref="A22:D22"/>
    <mergeCell ref="E22:G22"/>
    <mergeCell ref="D17:F17"/>
    <mergeCell ref="D18:F18"/>
    <mergeCell ref="C23:D23"/>
    <mergeCell ref="A24:D24"/>
    <mergeCell ref="E24:G24"/>
    <mergeCell ref="C25:D25"/>
    <mergeCell ref="C26:D26"/>
    <mergeCell ref="A38:D38"/>
    <mergeCell ref="A40:D40"/>
    <mergeCell ref="A41:C41"/>
    <mergeCell ref="C28:D28"/>
    <mergeCell ref="A29:D29"/>
    <mergeCell ref="A30:C30"/>
    <mergeCell ref="A33:G33"/>
    <mergeCell ref="C34:F34"/>
    <mergeCell ref="A37:D37"/>
  </mergeCells>
  <pageMargins left="0" right="0" top="0.98425196850393704" bottom="0.78740157480314965" header="0.39370078740157483" footer="0.59055118110236227"/>
  <pageSetup paperSize="9" fitToWidth="0" fitToHeight="0" orientation="portrait" r:id="rId1"/>
  <headerFooter>
    <oddHeader>&amp;L&amp;"-,Tučné"&amp;14MĚSTO Štíty&amp;"-,Obyčejné"
&amp;"-,Tučné"&amp;8IČO: 00303453
DIČ: CZ00303453&amp;C&amp;"-,Tučné"&amp;14SCHVÁLENÝ ROZPOČET
VÝDAJE 2026 a FINANCOVÁNÍ 2026
&amp;RRok 2026</oddHeader>
    <oddFooter>&amp;R&amp;P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9"/>
  <sheetViews>
    <sheetView topLeftCell="A16" workbookViewId="0">
      <selection activeCell="A29" sqref="A29:XFD29"/>
    </sheetView>
  </sheetViews>
  <sheetFormatPr defaultRowHeight="14.4" x14ac:dyDescent="0.3"/>
  <cols>
    <col min="1" max="2" width="4.77734375" style="81" customWidth="1"/>
    <col min="3" max="3" width="36.77734375" style="85" customWidth="1"/>
    <col min="4" max="6" width="16.77734375" style="109" customWidth="1"/>
    <col min="7" max="7" width="50.77734375" style="85" customWidth="1"/>
  </cols>
  <sheetData>
    <row r="2" spans="1:9" ht="16.8" thickBot="1" x14ac:dyDescent="0.35">
      <c r="A2" s="220" t="s">
        <v>297</v>
      </c>
      <c r="B2" s="221"/>
      <c r="C2" s="222"/>
      <c r="D2" s="223"/>
      <c r="E2" s="224"/>
      <c r="F2" s="225"/>
      <c r="G2"/>
    </row>
    <row r="3" spans="1:9" s="32" customFormat="1" ht="24" customHeight="1" thickBot="1" x14ac:dyDescent="0.3">
      <c r="A3" s="86" t="s">
        <v>1</v>
      </c>
      <c r="B3" s="87" t="s">
        <v>2</v>
      </c>
      <c r="C3" s="160" t="s">
        <v>3</v>
      </c>
      <c r="D3" s="142" t="s">
        <v>176</v>
      </c>
      <c r="E3" s="232" t="s">
        <v>177</v>
      </c>
      <c r="F3" s="235" t="s">
        <v>178</v>
      </c>
      <c r="G3" s="83" t="s">
        <v>294</v>
      </c>
    </row>
    <row r="4" spans="1:9" s="46" customFormat="1" ht="50.1" customHeight="1" x14ac:dyDescent="0.3">
      <c r="A4" s="91" t="s">
        <v>4</v>
      </c>
      <c r="B4" s="92" t="s">
        <v>129</v>
      </c>
      <c r="C4" s="162" t="s">
        <v>221</v>
      </c>
      <c r="D4" s="136">
        <v>733200</v>
      </c>
      <c r="E4" s="233">
        <v>733200</v>
      </c>
      <c r="F4" s="236">
        <v>175800</v>
      </c>
      <c r="G4" s="93" t="s">
        <v>272</v>
      </c>
    </row>
    <row r="5" spans="1:9" s="46" customFormat="1" ht="63" customHeight="1" thickBot="1" x14ac:dyDescent="0.35">
      <c r="A5" s="147" t="s">
        <v>4</v>
      </c>
      <c r="B5" s="148" t="s">
        <v>130</v>
      </c>
      <c r="C5" s="216" t="s">
        <v>223</v>
      </c>
      <c r="D5" s="230">
        <v>900292</v>
      </c>
      <c r="E5" s="234">
        <v>900292</v>
      </c>
      <c r="F5" s="237">
        <v>607480</v>
      </c>
      <c r="G5" s="231" t="s">
        <v>273</v>
      </c>
    </row>
    <row r="6" spans="1:9" s="46" customFormat="1" ht="45" customHeight="1" thickBot="1" x14ac:dyDescent="0.35">
      <c r="A6" s="238" t="s">
        <v>133</v>
      </c>
      <c r="B6" s="239" t="s">
        <v>134</v>
      </c>
      <c r="C6" s="240" t="s">
        <v>89</v>
      </c>
      <c r="D6" s="241">
        <v>7237065.6500000004</v>
      </c>
      <c r="E6" s="243">
        <v>7233806.3499999996</v>
      </c>
      <c r="F6" s="244">
        <v>9000000</v>
      </c>
      <c r="G6" s="242" t="s">
        <v>71</v>
      </c>
    </row>
    <row r="7" spans="1:9" ht="15" thickBot="1" x14ac:dyDescent="0.35">
      <c r="F7" s="228">
        <f>SUM(F4:F6)</f>
        <v>9783280</v>
      </c>
    </row>
    <row r="8" spans="1:9" ht="15" thickBot="1" x14ac:dyDescent="0.35"/>
    <row r="9" spans="1:9" s="46" customFormat="1" ht="15" customHeight="1" thickBot="1" x14ac:dyDescent="0.35">
      <c r="A9" s="98" t="s">
        <v>4</v>
      </c>
      <c r="B9" s="99" t="s">
        <v>5</v>
      </c>
      <c r="C9" s="164"/>
      <c r="D9" s="138">
        <v>52019902</v>
      </c>
      <c r="E9" s="226">
        <v>51961306.700000003</v>
      </c>
      <c r="F9" s="227">
        <v>54167230</v>
      </c>
      <c r="G9" s="100" t="s">
        <v>201</v>
      </c>
    </row>
    <row r="10" spans="1:9" s="80" customFormat="1" ht="15" customHeight="1" thickBot="1" x14ac:dyDescent="0.35">
      <c r="A10" s="98" t="s">
        <v>133</v>
      </c>
      <c r="B10" s="99" t="s">
        <v>6</v>
      </c>
      <c r="C10" s="164"/>
      <c r="D10" s="138">
        <v>8400000</v>
      </c>
      <c r="E10" s="226">
        <v>8395537.1199999992</v>
      </c>
      <c r="F10" s="227">
        <v>10018629.98</v>
      </c>
      <c r="G10" s="100" t="s">
        <v>261</v>
      </c>
    </row>
    <row r="11" spans="1:9" ht="15" thickBot="1" x14ac:dyDescent="0.35">
      <c r="F11" s="229">
        <f>SUM(F9:F10)</f>
        <v>64185859.980000004</v>
      </c>
    </row>
    <row r="14" spans="1:9" ht="16.8" thickBot="1" x14ac:dyDescent="0.35">
      <c r="A14" s="220" t="s">
        <v>298</v>
      </c>
      <c r="B14" s="221"/>
      <c r="C14" s="222"/>
      <c r="D14" s="223"/>
      <c r="E14" s="224"/>
      <c r="F14" s="225"/>
      <c r="G14"/>
    </row>
    <row r="15" spans="1:9" s="32" customFormat="1" ht="24" customHeight="1" thickBot="1" x14ac:dyDescent="0.3">
      <c r="A15" s="86" t="s">
        <v>1</v>
      </c>
      <c r="B15" s="87" t="s">
        <v>2</v>
      </c>
      <c r="C15" s="160" t="s">
        <v>3</v>
      </c>
      <c r="D15" s="142" t="s">
        <v>176</v>
      </c>
      <c r="E15" s="232" t="s">
        <v>177</v>
      </c>
      <c r="F15" s="235" t="s">
        <v>178</v>
      </c>
      <c r="G15" s="83" t="s">
        <v>294</v>
      </c>
      <c r="H15" s="82"/>
    </row>
    <row r="16" spans="1:9" s="46" customFormat="1" ht="50.1" customHeight="1" x14ac:dyDescent="0.3">
      <c r="A16" s="91" t="s">
        <v>4</v>
      </c>
      <c r="B16" s="92" t="s">
        <v>129</v>
      </c>
      <c r="C16" s="162" t="s">
        <v>221</v>
      </c>
      <c r="D16" s="136">
        <v>733200</v>
      </c>
      <c r="E16" s="233">
        <v>733200</v>
      </c>
      <c r="F16" s="236">
        <v>703100</v>
      </c>
      <c r="G16" s="249" t="s">
        <v>296</v>
      </c>
      <c r="H16" s="81"/>
      <c r="I16" s="33"/>
    </row>
    <row r="17" spans="1:9" s="46" customFormat="1" ht="100.05" customHeight="1" x14ac:dyDescent="0.3">
      <c r="A17" s="91" t="s">
        <v>4</v>
      </c>
      <c r="B17" s="92" t="s">
        <v>130</v>
      </c>
      <c r="C17" s="162" t="s">
        <v>223</v>
      </c>
      <c r="D17" s="136">
        <v>900292</v>
      </c>
      <c r="E17" s="233">
        <v>900292</v>
      </c>
      <c r="F17" s="253">
        <v>1295810</v>
      </c>
      <c r="G17" s="250" t="s">
        <v>307</v>
      </c>
      <c r="H17" s="81"/>
      <c r="I17" s="33"/>
    </row>
    <row r="18" spans="1:9" s="46" customFormat="1" ht="45" customHeight="1" thickBot="1" x14ac:dyDescent="0.35">
      <c r="A18" s="245" t="s">
        <v>133</v>
      </c>
      <c r="B18" s="246" t="s">
        <v>134</v>
      </c>
      <c r="C18" s="247" t="s">
        <v>89</v>
      </c>
      <c r="D18" s="248">
        <v>7237065.6500000004</v>
      </c>
      <c r="E18" s="252">
        <v>7233806.3499999996</v>
      </c>
      <c r="F18" s="228">
        <v>7784370</v>
      </c>
      <c r="G18" s="251" t="s">
        <v>71</v>
      </c>
      <c r="H18" s="81"/>
      <c r="I18" s="33"/>
    </row>
    <row r="19" spans="1:9" ht="15" thickBot="1" x14ac:dyDescent="0.35">
      <c r="F19" s="228">
        <f>SUM(F16:F18)</f>
        <v>9783280</v>
      </c>
    </row>
    <row r="20" spans="1:9" ht="15" thickBot="1" x14ac:dyDescent="0.35"/>
    <row r="21" spans="1:9" s="46" customFormat="1" ht="15" customHeight="1" thickBot="1" x14ac:dyDescent="0.35">
      <c r="A21" s="98" t="s">
        <v>4</v>
      </c>
      <c r="B21" s="99" t="s">
        <v>5</v>
      </c>
      <c r="C21" s="164"/>
      <c r="D21" s="138">
        <v>52019902</v>
      </c>
      <c r="E21" s="226">
        <v>51961306.700000003</v>
      </c>
      <c r="F21" s="227">
        <v>55382860</v>
      </c>
      <c r="G21" s="100" t="s">
        <v>201</v>
      </c>
    </row>
    <row r="22" spans="1:9" s="80" customFormat="1" ht="15" customHeight="1" thickBot="1" x14ac:dyDescent="0.35">
      <c r="A22" s="98" t="s">
        <v>133</v>
      </c>
      <c r="B22" s="99" t="s">
        <v>6</v>
      </c>
      <c r="C22" s="164"/>
      <c r="D22" s="138">
        <v>8400000</v>
      </c>
      <c r="E22" s="226">
        <v>8395537.1199999992</v>
      </c>
      <c r="F22" s="227">
        <v>8802999.9800000004</v>
      </c>
      <c r="G22" s="100" t="s">
        <v>261</v>
      </c>
    </row>
    <row r="23" spans="1:9" ht="15" thickBot="1" x14ac:dyDescent="0.35">
      <c r="F23" s="229">
        <f>SUM(F21:F22)</f>
        <v>64185859.980000004</v>
      </c>
    </row>
    <row r="24" spans="1:9" s="215" customFormat="1" ht="24" customHeight="1" x14ac:dyDescent="0.35">
      <c r="A24" s="208" t="s">
        <v>306</v>
      </c>
      <c r="B24" s="209"/>
      <c r="C24" s="210"/>
      <c r="D24" s="211"/>
      <c r="E24" s="212"/>
      <c r="F24" s="213"/>
      <c r="G24" s="214"/>
    </row>
    <row r="25" spans="1:9" x14ac:dyDescent="0.3">
      <c r="A25" s="257" t="s">
        <v>305</v>
      </c>
      <c r="B25" s="257"/>
      <c r="C25" s="43"/>
      <c r="D25" s="43"/>
      <c r="E25" s="44"/>
      <c r="F25" s="44"/>
      <c r="G25" s="45"/>
    </row>
    <row r="26" spans="1:9" s="261" customFormat="1" ht="10.8" thickBot="1" x14ac:dyDescent="0.25">
      <c r="A26" s="258" t="s">
        <v>301</v>
      </c>
      <c r="B26" s="258"/>
      <c r="C26" s="258"/>
      <c r="D26" s="258"/>
      <c r="E26" s="259"/>
      <c r="F26" s="259"/>
      <c r="G26" s="260"/>
    </row>
    <row r="27" spans="1:9" s="261" customFormat="1" ht="15" customHeight="1" thickBot="1" x14ac:dyDescent="0.25">
      <c r="A27" s="268" t="s">
        <v>1</v>
      </c>
      <c r="B27" s="269" t="s">
        <v>2</v>
      </c>
      <c r="C27" s="270" t="s">
        <v>3</v>
      </c>
      <c r="D27" s="272" t="s">
        <v>299</v>
      </c>
      <c r="E27" s="273"/>
      <c r="F27" s="271" t="s">
        <v>178</v>
      </c>
    </row>
    <row r="28" spans="1:9" ht="27" customHeight="1" thickBot="1" x14ac:dyDescent="0.35">
      <c r="A28" s="262">
        <v>3119</v>
      </c>
      <c r="B28" s="263">
        <v>5331</v>
      </c>
      <c r="C28" s="266" t="s">
        <v>302</v>
      </c>
      <c r="D28" s="441" t="s">
        <v>303</v>
      </c>
      <c r="E28" s="442"/>
      <c r="F28" s="265">
        <v>10000000</v>
      </c>
    </row>
    <row r="29" spans="1:9" ht="15" customHeight="1" x14ac:dyDescent="0.3">
      <c r="A29" s="440" t="s">
        <v>109</v>
      </c>
      <c r="B29" s="440"/>
      <c r="C29" s="440"/>
      <c r="D29" s="254"/>
      <c r="E29" s="254"/>
      <c r="F29" s="255"/>
      <c r="G29" s="256"/>
    </row>
  </sheetData>
  <mergeCells count="2">
    <mergeCell ref="A29:C29"/>
    <mergeCell ref="D28:E28"/>
  </mergeCells>
  <pageMargins left="0" right="0" top="0.78740157480314965" bottom="0.78740157480314965" header="0.31496062992125984" footer="0.31496062992125984"/>
  <pageSetup paperSize="9" scale="68" fitToHeight="0" orientation="portrait" r:id="rId1"/>
  <headerFooter>
    <oddHeader>&amp;L&amp;"-,Tučné"MĚSTO Štíty&amp;"-,Obyčejné"
&amp;9IČO: 00303453
DIČ: CZ00303453&amp;C&amp;"-,Tučné"&amp;12ROZPOČET 2026 - změny od NÁVRHU &amp;RRok 2026</oddHeader>
    <oddFooter>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1"/>
  <sheetViews>
    <sheetView tabSelected="1" topLeftCell="A355" workbookViewId="0">
      <selection activeCell="H392" sqref="H392"/>
    </sheetView>
  </sheetViews>
  <sheetFormatPr defaultRowHeight="14.4" x14ac:dyDescent="0.3"/>
  <cols>
    <col min="1" max="2" width="4.77734375" style="81" customWidth="1"/>
    <col min="3" max="3" width="36.77734375" style="85" customWidth="1"/>
    <col min="4" max="5" width="13.77734375" style="109" customWidth="1"/>
    <col min="6" max="6" width="13.77734375" style="85" customWidth="1"/>
    <col min="7" max="7" width="54.77734375" customWidth="1"/>
  </cols>
  <sheetData>
    <row r="1" spans="1:7" ht="4.95" customHeight="1" x14ac:dyDescent="0.3"/>
    <row r="2" spans="1:7" s="157" customFormat="1" ht="24" customHeight="1" thickBot="1" x14ac:dyDescent="0.35">
      <c r="A2" s="152" t="s">
        <v>28</v>
      </c>
      <c r="B2" s="152"/>
      <c r="C2" s="153"/>
      <c r="D2" s="154"/>
      <c r="E2" s="154"/>
      <c r="F2" s="155"/>
      <c r="G2" s="156"/>
    </row>
    <row r="3" spans="1:7" s="32" customFormat="1" ht="24" customHeight="1" thickBot="1" x14ac:dyDescent="0.3">
      <c r="A3" s="86" t="s">
        <v>1</v>
      </c>
      <c r="B3" s="87" t="s">
        <v>2</v>
      </c>
      <c r="C3" s="274" t="s">
        <v>3</v>
      </c>
      <c r="D3" s="142" t="s">
        <v>176</v>
      </c>
      <c r="E3" s="143" t="s">
        <v>177</v>
      </c>
      <c r="F3" s="144" t="s">
        <v>178</v>
      </c>
      <c r="G3" s="83" t="s">
        <v>308</v>
      </c>
    </row>
    <row r="4" spans="1:7" s="32" customFormat="1" ht="30" customHeight="1" thickBot="1" x14ac:dyDescent="0.3">
      <c r="A4" s="348" t="s">
        <v>167</v>
      </c>
      <c r="B4" s="349" t="s">
        <v>309</v>
      </c>
      <c r="C4" s="350" t="s">
        <v>310</v>
      </c>
      <c r="D4" s="351">
        <v>50000</v>
      </c>
      <c r="E4" s="352">
        <v>50000</v>
      </c>
      <c r="F4" s="353">
        <v>0</v>
      </c>
      <c r="G4" s="354" t="s">
        <v>311</v>
      </c>
    </row>
    <row r="5" spans="1:7" s="32" customFormat="1" ht="15" customHeight="1" thickBot="1" x14ac:dyDescent="0.3">
      <c r="A5" s="98" t="s">
        <v>167</v>
      </c>
      <c r="B5" s="99" t="s">
        <v>312</v>
      </c>
      <c r="C5" s="276"/>
      <c r="D5" s="138">
        <f t="shared" ref="D5:E5" si="0">SUM(D4)</f>
        <v>50000</v>
      </c>
      <c r="E5" s="112">
        <f t="shared" si="0"/>
        <v>50000</v>
      </c>
      <c r="F5" s="113">
        <f>SUM(F4)</f>
        <v>0</v>
      </c>
      <c r="G5" s="100" t="s">
        <v>313</v>
      </c>
    </row>
    <row r="6" spans="1:7" s="32" customFormat="1" ht="30" customHeight="1" x14ac:dyDescent="0.25">
      <c r="A6" s="88" t="s">
        <v>133</v>
      </c>
      <c r="B6" s="89" t="s">
        <v>314</v>
      </c>
      <c r="C6" s="277" t="s">
        <v>315</v>
      </c>
      <c r="D6" s="135">
        <v>1131000</v>
      </c>
      <c r="E6" s="73">
        <v>1130392.76</v>
      </c>
      <c r="F6" s="110">
        <v>800000</v>
      </c>
      <c r="G6" s="278" t="s">
        <v>316</v>
      </c>
    </row>
    <row r="7" spans="1:7" s="32" customFormat="1" ht="30" customHeight="1" x14ac:dyDescent="0.25">
      <c r="A7" s="91" t="s">
        <v>133</v>
      </c>
      <c r="B7" s="92" t="s">
        <v>317</v>
      </c>
      <c r="C7" s="279" t="s">
        <v>318</v>
      </c>
      <c r="D7" s="136">
        <v>92100</v>
      </c>
      <c r="E7" s="70">
        <v>92008</v>
      </c>
      <c r="F7" s="68">
        <v>200000</v>
      </c>
      <c r="G7" s="280" t="s">
        <v>319</v>
      </c>
    </row>
    <row r="8" spans="1:7" s="32" customFormat="1" ht="30" customHeight="1" x14ac:dyDescent="0.25">
      <c r="A8" s="91" t="s">
        <v>133</v>
      </c>
      <c r="B8" s="92" t="s">
        <v>320</v>
      </c>
      <c r="C8" s="279" t="s">
        <v>321</v>
      </c>
      <c r="D8" s="136">
        <v>18100</v>
      </c>
      <c r="E8" s="70">
        <v>18052</v>
      </c>
      <c r="F8" s="68">
        <v>20000</v>
      </c>
      <c r="G8" s="280" t="s">
        <v>322</v>
      </c>
    </row>
    <row r="9" spans="1:7" s="32" customFormat="1" ht="85.95" customHeight="1" x14ac:dyDescent="0.25">
      <c r="A9" s="91" t="s">
        <v>133</v>
      </c>
      <c r="B9" s="92" t="s">
        <v>323</v>
      </c>
      <c r="C9" s="279" t="s">
        <v>324</v>
      </c>
      <c r="D9" s="136">
        <v>3532000</v>
      </c>
      <c r="E9" s="70">
        <v>3531578.64</v>
      </c>
      <c r="F9" s="68">
        <v>3500000</v>
      </c>
      <c r="G9" s="280" t="s">
        <v>325</v>
      </c>
    </row>
    <row r="10" spans="1:7" s="32" customFormat="1" ht="30" customHeight="1" x14ac:dyDescent="0.25">
      <c r="A10" s="91" t="s">
        <v>133</v>
      </c>
      <c r="B10" s="92" t="s">
        <v>326</v>
      </c>
      <c r="C10" s="279" t="s">
        <v>327</v>
      </c>
      <c r="D10" s="136">
        <v>0</v>
      </c>
      <c r="E10" s="70">
        <v>0</v>
      </c>
      <c r="F10" s="68">
        <v>20000</v>
      </c>
      <c r="G10" s="280" t="s">
        <v>328</v>
      </c>
    </row>
    <row r="11" spans="1:7" s="84" customFormat="1" ht="30" customHeight="1" x14ac:dyDescent="0.3">
      <c r="A11" s="328" t="s">
        <v>133</v>
      </c>
      <c r="B11" s="329" t="s">
        <v>329</v>
      </c>
      <c r="C11" s="330" t="s">
        <v>330</v>
      </c>
      <c r="D11" s="331">
        <v>5031</v>
      </c>
      <c r="E11" s="332">
        <v>5031</v>
      </c>
      <c r="F11" s="333">
        <v>5031</v>
      </c>
      <c r="G11" s="355" t="s">
        <v>331</v>
      </c>
    </row>
    <row r="12" spans="1:7" s="84" customFormat="1" ht="30" customHeight="1" x14ac:dyDescent="0.3">
      <c r="A12" s="91" t="s">
        <v>133</v>
      </c>
      <c r="B12" s="92" t="s">
        <v>332</v>
      </c>
      <c r="C12" s="279" t="s">
        <v>333</v>
      </c>
      <c r="D12" s="136">
        <v>21769</v>
      </c>
      <c r="E12" s="70">
        <v>0</v>
      </c>
      <c r="F12" s="68">
        <v>354969</v>
      </c>
      <c r="G12" s="281" t="s">
        <v>334</v>
      </c>
    </row>
    <row r="13" spans="1:7" s="84" customFormat="1" ht="30" customHeight="1" thickBot="1" x14ac:dyDescent="0.35">
      <c r="A13" s="282" t="s">
        <v>133</v>
      </c>
      <c r="B13" s="283" t="s">
        <v>335</v>
      </c>
      <c r="C13" s="284" t="s">
        <v>336</v>
      </c>
      <c r="D13" s="285">
        <v>0</v>
      </c>
      <c r="E13" s="286">
        <v>0</v>
      </c>
      <c r="F13" s="287">
        <v>100000</v>
      </c>
      <c r="G13" s="288" t="s">
        <v>337</v>
      </c>
    </row>
    <row r="14" spans="1:7" s="84" customFormat="1" ht="15" customHeight="1" thickBot="1" x14ac:dyDescent="0.35">
      <c r="A14" s="98" t="s">
        <v>133</v>
      </c>
      <c r="B14" s="99" t="s">
        <v>6</v>
      </c>
      <c r="C14" s="276"/>
      <c r="D14" s="138">
        <f t="shared" ref="D14:F14" si="1">SUM(D6:D13)</f>
        <v>4800000</v>
      </c>
      <c r="E14" s="112">
        <f t="shared" si="1"/>
        <v>4777062.4000000004</v>
      </c>
      <c r="F14" s="113">
        <f t="shared" si="1"/>
        <v>5000000</v>
      </c>
      <c r="G14" s="100" t="s">
        <v>261</v>
      </c>
    </row>
    <row r="15" spans="1:7" s="84" customFormat="1" ht="30" customHeight="1" x14ac:dyDescent="0.3">
      <c r="A15" s="88" t="s">
        <v>138</v>
      </c>
      <c r="B15" s="89" t="s">
        <v>338</v>
      </c>
      <c r="C15" s="277" t="s">
        <v>339</v>
      </c>
      <c r="D15" s="135">
        <v>16000</v>
      </c>
      <c r="E15" s="73">
        <v>16000</v>
      </c>
      <c r="F15" s="66">
        <v>0</v>
      </c>
      <c r="G15" s="118" t="s">
        <v>340</v>
      </c>
    </row>
    <row r="16" spans="1:7" s="84" customFormat="1" ht="45" customHeight="1" x14ac:dyDescent="0.3">
      <c r="A16" s="91" t="s">
        <v>138</v>
      </c>
      <c r="B16" s="92" t="s">
        <v>314</v>
      </c>
      <c r="C16" s="279" t="s">
        <v>315</v>
      </c>
      <c r="D16" s="136">
        <v>25500</v>
      </c>
      <c r="E16" s="70">
        <v>25301.88</v>
      </c>
      <c r="F16" s="68">
        <v>10000</v>
      </c>
      <c r="G16" s="280" t="s">
        <v>341</v>
      </c>
    </row>
    <row r="17" spans="1:7" s="84" customFormat="1" ht="45" customHeight="1" x14ac:dyDescent="0.3">
      <c r="A17" s="91" t="s">
        <v>138</v>
      </c>
      <c r="B17" s="92" t="s">
        <v>317</v>
      </c>
      <c r="C17" s="279" t="s">
        <v>318</v>
      </c>
      <c r="D17" s="136">
        <v>23500</v>
      </c>
      <c r="E17" s="70">
        <v>23170.47</v>
      </c>
      <c r="F17" s="68">
        <v>5000</v>
      </c>
      <c r="G17" s="280" t="s">
        <v>342</v>
      </c>
    </row>
    <row r="18" spans="1:7" s="84" customFormat="1" ht="30" customHeight="1" x14ac:dyDescent="0.3">
      <c r="A18" s="91" t="s">
        <v>138</v>
      </c>
      <c r="B18" s="92" t="s">
        <v>343</v>
      </c>
      <c r="C18" s="279" t="s">
        <v>344</v>
      </c>
      <c r="D18" s="136">
        <v>12101</v>
      </c>
      <c r="E18" s="70">
        <v>12100.51</v>
      </c>
      <c r="F18" s="68">
        <v>12000</v>
      </c>
      <c r="G18" s="280" t="s">
        <v>345</v>
      </c>
    </row>
    <row r="19" spans="1:7" s="84" customFormat="1" ht="30" customHeight="1" x14ac:dyDescent="0.3">
      <c r="A19" s="91" t="s">
        <v>138</v>
      </c>
      <c r="B19" s="92" t="s">
        <v>323</v>
      </c>
      <c r="C19" s="279" t="s">
        <v>324</v>
      </c>
      <c r="D19" s="136">
        <v>45500</v>
      </c>
      <c r="E19" s="70">
        <v>45231</v>
      </c>
      <c r="F19" s="68">
        <v>2000</v>
      </c>
      <c r="G19" s="280" t="s">
        <v>346</v>
      </c>
    </row>
    <row r="20" spans="1:7" s="84" customFormat="1" ht="30" customHeight="1" x14ac:dyDescent="0.3">
      <c r="A20" s="91" t="s">
        <v>138</v>
      </c>
      <c r="B20" s="92" t="s">
        <v>347</v>
      </c>
      <c r="C20" s="279" t="s">
        <v>348</v>
      </c>
      <c r="D20" s="136">
        <v>600</v>
      </c>
      <c r="E20" s="70">
        <v>593</v>
      </c>
      <c r="F20" s="68">
        <v>1000</v>
      </c>
      <c r="G20" s="280" t="s">
        <v>349</v>
      </c>
    </row>
    <row r="21" spans="1:7" s="84" customFormat="1" ht="30" customHeight="1" x14ac:dyDescent="0.3">
      <c r="A21" s="91" t="s">
        <v>138</v>
      </c>
      <c r="B21" s="92" t="s">
        <v>350</v>
      </c>
      <c r="C21" s="279" t="s">
        <v>351</v>
      </c>
      <c r="D21" s="136">
        <v>7700</v>
      </c>
      <c r="E21" s="70">
        <v>7694</v>
      </c>
      <c r="F21" s="68">
        <v>1000</v>
      </c>
      <c r="G21" s="280" t="s">
        <v>352</v>
      </c>
    </row>
    <row r="22" spans="1:7" s="84" customFormat="1" ht="30" customHeight="1" x14ac:dyDescent="0.3">
      <c r="A22" s="91" t="s">
        <v>138</v>
      </c>
      <c r="B22" s="92" t="s">
        <v>353</v>
      </c>
      <c r="C22" s="279" t="s">
        <v>354</v>
      </c>
      <c r="D22" s="136">
        <v>2500</v>
      </c>
      <c r="E22" s="70">
        <v>2461</v>
      </c>
      <c r="F22" s="68">
        <v>1000</v>
      </c>
      <c r="G22" s="289" t="s">
        <v>355</v>
      </c>
    </row>
    <row r="23" spans="1:7" s="84" customFormat="1" ht="45" customHeight="1" thickBot="1" x14ac:dyDescent="0.35">
      <c r="A23" s="348" t="s">
        <v>138</v>
      </c>
      <c r="B23" s="349" t="s">
        <v>356</v>
      </c>
      <c r="C23" s="350" t="s">
        <v>357</v>
      </c>
      <c r="D23" s="351">
        <v>17632</v>
      </c>
      <c r="E23" s="352">
        <v>17632</v>
      </c>
      <c r="F23" s="356">
        <v>19500</v>
      </c>
      <c r="G23" s="357" t="s">
        <v>358</v>
      </c>
    </row>
    <row r="24" spans="1:7" s="84" customFormat="1" ht="15" customHeight="1" thickBot="1" x14ac:dyDescent="0.35">
      <c r="A24" s="98" t="s">
        <v>138</v>
      </c>
      <c r="B24" s="99" t="s">
        <v>7</v>
      </c>
      <c r="C24" s="276"/>
      <c r="D24" s="138">
        <f>SUM(D15:D23)</f>
        <v>151033</v>
      </c>
      <c r="E24" s="112">
        <f>SUM(E15:E23)</f>
        <v>150183.85999999999</v>
      </c>
      <c r="F24" s="113">
        <f>SUM(F15:F23)</f>
        <v>51500</v>
      </c>
      <c r="G24" s="100" t="s">
        <v>239</v>
      </c>
    </row>
    <row r="25" spans="1:7" s="84" customFormat="1" ht="30" customHeight="1" x14ac:dyDescent="0.3">
      <c r="A25" s="88" t="s">
        <v>140</v>
      </c>
      <c r="B25" s="89" t="s">
        <v>317</v>
      </c>
      <c r="C25" s="277" t="s">
        <v>318</v>
      </c>
      <c r="D25" s="135">
        <v>103000</v>
      </c>
      <c r="E25" s="73">
        <v>102300.48</v>
      </c>
      <c r="F25" s="110">
        <v>225000</v>
      </c>
      <c r="G25" s="290" t="s">
        <v>359</v>
      </c>
    </row>
    <row r="26" spans="1:7" s="84" customFormat="1" ht="30" customHeight="1" x14ac:dyDescent="0.3">
      <c r="A26" s="91" t="s">
        <v>140</v>
      </c>
      <c r="B26" s="92" t="s">
        <v>320</v>
      </c>
      <c r="C26" s="279" t="s">
        <v>321</v>
      </c>
      <c r="D26" s="136">
        <v>200</v>
      </c>
      <c r="E26" s="70">
        <v>171.1</v>
      </c>
      <c r="F26" s="68">
        <v>1000</v>
      </c>
      <c r="G26" s="290" t="s">
        <v>360</v>
      </c>
    </row>
    <row r="27" spans="1:7" s="84" customFormat="1" ht="30" customHeight="1" x14ac:dyDescent="0.3">
      <c r="A27" s="91" t="s">
        <v>140</v>
      </c>
      <c r="B27" s="92" t="s">
        <v>361</v>
      </c>
      <c r="C27" s="279" t="s">
        <v>362</v>
      </c>
      <c r="D27" s="136">
        <v>4356</v>
      </c>
      <c r="E27" s="70">
        <v>4356</v>
      </c>
      <c r="F27" s="68">
        <v>4000</v>
      </c>
      <c r="G27" s="290" t="s">
        <v>363</v>
      </c>
    </row>
    <row r="28" spans="1:7" s="84" customFormat="1" ht="40.049999999999997" customHeight="1" x14ac:dyDescent="0.3">
      <c r="A28" s="91" t="s">
        <v>140</v>
      </c>
      <c r="B28" s="92" t="s">
        <v>323</v>
      </c>
      <c r="C28" s="279" t="s">
        <v>324</v>
      </c>
      <c r="D28" s="136">
        <v>568000</v>
      </c>
      <c r="E28" s="70">
        <v>567312</v>
      </c>
      <c r="F28" s="68">
        <v>600000</v>
      </c>
      <c r="G28" s="290" t="s">
        <v>879</v>
      </c>
    </row>
    <row r="29" spans="1:7" s="84" customFormat="1" ht="30" customHeight="1" x14ac:dyDescent="0.3">
      <c r="A29" s="95" t="s">
        <v>140</v>
      </c>
      <c r="B29" s="96" t="s">
        <v>326</v>
      </c>
      <c r="C29" s="275" t="s">
        <v>327</v>
      </c>
      <c r="D29" s="137">
        <v>832500</v>
      </c>
      <c r="E29" s="72">
        <v>832069.14</v>
      </c>
      <c r="F29" s="111">
        <v>700000</v>
      </c>
      <c r="G29" s="291" t="s">
        <v>364</v>
      </c>
    </row>
    <row r="30" spans="1:7" s="84" customFormat="1" ht="40.049999999999997" customHeight="1" x14ac:dyDescent="0.3">
      <c r="A30" s="282" t="s">
        <v>140</v>
      </c>
      <c r="B30" s="283" t="s">
        <v>365</v>
      </c>
      <c r="C30" s="284" t="s">
        <v>366</v>
      </c>
      <c r="D30" s="285">
        <v>377000</v>
      </c>
      <c r="E30" s="286">
        <v>376788.53</v>
      </c>
      <c r="F30" s="287">
        <v>270000</v>
      </c>
      <c r="G30" s="288" t="s">
        <v>367</v>
      </c>
    </row>
    <row r="31" spans="1:7" s="84" customFormat="1" ht="40.049999999999997" customHeight="1" thickBot="1" x14ac:dyDescent="0.35">
      <c r="A31" s="292" t="s">
        <v>140</v>
      </c>
      <c r="B31" s="293">
        <v>6142</v>
      </c>
      <c r="C31" s="294" t="s">
        <v>368</v>
      </c>
      <c r="D31" s="295">
        <v>0</v>
      </c>
      <c r="E31" s="296">
        <v>0</v>
      </c>
      <c r="F31" s="297">
        <v>48720.24</v>
      </c>
      <c r="G31" s="298" t="s">
        <v>369</v>
      </c>
    </row>
    <row r="32" spans="1:7" s="84" customFormat="1" ht="15" customHeight="1" thickBot="1" x14ac:dyDescent="0.35">
      <c r="A32" s="98" t="s">
        <v>140</v>
      </c>
      <c r="B32" s="99" t="s">
        <v>370</v>
      </c>
      <c r="C32" s="276"/>
      <c r="D32" s="138">
        <f t="shared" ref="D32:E32" si="2">SUM(D25:D31)</f>
        <v>1885056</v>
      </c>
      <c r="E32" s="112">
        <f t="shared" si="2"/>
        <v>1882997.25</v>
      </c>
      <c r="F32" s="113">
        <f>SUM(F25:F31)</f>
        <v>1848720.24</v>
      </c>
      <c r="G32" s="100" t="s">
        <v>371</v>
      </c>
    </row>
    <row r="33" spans="1:7" s="84" customFormat="1" ht="30" customHeight="1" x14ac:dyDescent="0.3">
      <c r="A33" s="88" t="s">
        <v>372</v>
      </c>
      <c r="B33" s="89" t="s">
        <v>373</v>
      </c>
      <c r="C33" s="277" t="s">
        <v>374</v>
      </c>
      <c r="D33" s="135">
        <v>31581</v>
      </c>
      <c r="E33" s="73">
        <v>31581</v>
      </c>
      <c r="F33" s="110">
        <v>0</v>
      </c>
      <c r="G33" s="118" t="s">
        <v>375</v>
      </c>
    </row>
    <row r="34" spans="1:7" s="84" customFormat="1" ht="30" customHeight="1" x14ac:dyDescent="0.3">
      <c r="A34" s="91" t="s">
        <v>372</v>
      </c>
      <c r="B34" s="92" t="s">
        <v>343</v>
      </c>
      <c r="C34" s="279" t="s">
        <v>344</v>
      </c>
      <c r="D34" s="136">
        <v>13200</v>
      </c>
      <c r="E34" s="70">
        <v>13177.76</v>
      </c>
      <c r="F34" s="68">
        <v>20000</v>
      </c>
      <c r="G34" s="290" t="s">
        <v>376</v>
      </c>
    </row>
    <row r="35" spans="1:7" s="84" customFormat="1" ht="30" customHeight="1" thickBot="1" x14ac:dyDescent="0.35">
      <c r="A35" s="282" t="s">
        <v>372</v>
      </c>
      <c r="B35" s="283" t="s">
        <v>365</v>
      </c>
      <c r="C35" s="284" t="s">
        <v>366</v>
      </c>
      <c r="D35" s="285">
        <v>210000</v>
      </c>
      <c r="E35" s="286">
        <v>209570.29</v>
      </c>
      <c r="F35" s="287">
        <v>80000</v>
      </c>
      <c r="G35" s="288" t="s">
        <v>377</v>
      </c>
    </row>
    <row r="36" spans="1:7" s="84" customFormat="1" ht="15" customHeight="1" thickBot="1" x14ac:dyDescent="0.35">
      <c r="A36" s="98" t="s">
        <v>372</v>
      </c>
      <c r="B36" s="99" t="s">
        <v>378</v>
      </c>
      <c r="C36" s="276"/>
      <c r="D36" s="138">
        <f t="shared" ref="D36:E36" si="3">SUM(D33:D35)</f>
        <v>254781</v>
      </c>
      <c r="E36" s="112">
        <f t="shared" si="3"/>
        <v>254329.05000000002</v>
      </c>
      <c r="F36" s="113">
        <f>SUM(F33:F35)</f>
        <v>100000</v>
      </c>
      <c r="G36" s="100" t="s">
        <v>379</v>
      </c>
    </row>
    <row r="37" spans="1:7" s="84" customFormat="1" ht="30" customHeight="1" thickBot="1" x14ac:dyDescent="0.35">
      <c r="A37" s="358" t="s">
        <v>380</v>
      </c>
      <c r="B37" s="359" t="s">
        <v>381</v>
      </c>
      <c r="C37" s="360" t="s">
        <v>382</v>
      </c>
      <c r="D37" s="361">
        <v>387082.8</v>
      </c>
      <c r="E37" s="362">
        <v>387082.8</v>
      </c>
      <c r="F37" s="363">
        <v>388396.6</v>
      </c>
      <c r="G37" s="364" t="s">
        <v>383</v>
      </c>
    </row>
    <row r="38" spans="1:7" s="84" customFormat="1" ht="15" customHeight="1" thickBot="1" x14ac:dyDescent="0.35">
      <c r="A38" s="98" t="s">
        <v>380</v>
      </c>
      <c r="B38" s="99" t="s">
        <v>384</v>
      </c>
      <c r="C38" s="276"/>
      <c r="D38" s="138">
        <f t="shared" ref="D38:E38" si="4">SUM(D37)</f>
        <v>387082.8</v>
      </c>
      <c r="E38" s="112">
        <f t="shared" si="4"/>
        <v>387082.8</v>
      </c>
      <c r="F38" s="300">
        <f>SUM(F37)</f>
        <v>388396.6</v>
      </c>
      <c r="G38" s="100" t="s">
        <v>385</v>
      </c>
    </row>
    <row r="39" spans="1:7" s="84" customFormat="1" ht="30" customHeight="1" x14ac:dyDescent="0.3">
      <c r="A39" s="88" t="s">
        <v>139</v>
      </c>
      <c r="B39" s="89" t="s">
        <v>386</v>
      </c>
      <c r="C39" s="277" t="s">
        <v>387</v>
      </c>
      <c r="D39" s="135">
        <v>88000</v>
      </c>
      <c r="E39" s="73">
        <v>87600</v>
      </c>
      <c r="F39" s="66">
        <v>88000</v>
      </c>
      <c r="G39" s="301" t="s">
        <v>388</v>
      </c>
    </row>
    <row r="40" spans="1:7" s="84" customFormat="1" ht="30" customHeight="1" x14ac:dyDescent="0.3">
      <c r="A40" s="91" t="s">
        <v>139</v>
      </c>
      <c r="B40" s="92" t="s">
        <v>389</v>
      </c>
      <c r="C40" s="279" t="s">
        <v>390</v>
      </c>
      <c r="D40" s="136">
        <v>22000</v>
      </c>
      <c r="E40" s="70">
        <v>21720</v>
      </c>
      <c r="F40" s="64">
        <v>22000</v>
      </c>
      <c r="G40" s="290" t="s">
        <v>391</v>
      </c>
    </row>
    <row r="41" spans="1:7" s="84" customFormat="1" ht="30" customHeight="1" x14ac:dyDescent="0.3">
      <c r="A41" s="91" t="s">
        <v>139</v>
      </c>
      <c r="B41" s="92" t="s">
        <v>392</v>
      </c>
      <c r="C41" s="279" t="s">
        <v>393</v>
      </c>
      <c r="D41" s="136">
        <v>8000</v>
      </c>
      <c r="E41" s="70">
        <v>7884</v>
      </c>
      <c r="F41" s="64">
        <v>8000</v>
      </c>
      <c r="G41" s="290" t="s">
        <v>394</v>
      </c>
    </row>
    <row r="42" spans="1:7" s="84" customFormat="1" ht="30" customHeight="1" x14ac:dyDescent="0.3">
      <c r="A42" s="91" t="s">
        <v>139</v>
      </c>
      <c r="B42" s="92" t="s">
        <v>373</v>
      </c>
      <c r="C42" s="279" t="s">
        <v>374</v>
      </c>
      <c r="D42" s="136">
        <v>0</v>
      </c>
      <c r="E42" s="70">
        <v>0</v>
      </c>
      <c r="F42" s="68">
        <v>10000</v>
      </c>
      <c r="G42" s="290" t="s">
        <v>395</v>
      </c>
    </row>
    <row r="43" spans="1:7" s="84" customFormat="1" ht="30" customHeight="1" x14ac:dyDescent="0.3">
      <c r="A43" s="91" t="s">
        <v>139</v>
      </c>
      <c r="B43" s="92" t="s">
        <v>317</v>
      </c>
      <c r="C43" s="279" t="s">
        <v>318</v>
      </c>
      <c r="D43" s="136">
        <v>414000</v>
      </c>
      <c r="E43" s="70">
        <v>413449.94</v>
      </c>
      <c r="F43" s="68">
        <v>300000</v>
      </c>
      <c r="G43" s="290" t="s">
        <v>396</v>
      </c>
    </row>
    <row r="44" spans="1:7" s="84" customFormat="1" ht="30" customHeight="1" x14ac:dyDescent="0.3">
      <c r="A44" s="91" t="s">
        <v>139</v>
      </c>
      <c r="B44" s="92" t="s">
        <v>397</v>
      </c>
      <c r="C44" s="279" t="s">
        <v>398</v>
      </c>
      <c r="D44" s="136">
        <v>48000</v>
      </c>
      <c r="E44" s="70">
        <v>47942.62</v>
      </c>
      <c r="F44" s="68">
        <v>50000</v>
      </c>
      <c r="G44" s="302" t="s">
        <v>399</v>
      </c>
    </row>
    <row r="45" spans="1:7" s="84" customFormat="1" ht="30" customHeight="1" x14ac:dyDescent="0.3">
      <c r="A45" s="91" t="s">
        <v>139</v>
      </c>
      <c r="B45" s="92" t="s">
        <v>320</v>
      </c>
      <c r="C45" s="279" t="s">
        <v>321</v>
      </c>
      <c r="D45" s="136">
        <v>200</v>
      </c>
      <c r="E45" s="70">
        <v>171.5</v>
      </c>
      <c r="F45" s="68">
        <v>200</v>
      </c>
      <c r="G45" s="290" t="s">
        <v>400</v>
      </c>
    </row>
    <row r="46" spans="1:7" s="84" customFormat="1" ht="45" customHeight="1" x14ac:dyDescent="0.3">
      <c r="A46" s="91" t="s">
        <v>139</v>
      </c>
      <c r="B46" s="92" t="s">
        <v>361</v>
      </c>
      <c r="C46" s="279" t="s">
        <v>362</v>
      </c>
      <c r="D46" s="136">
        <v>21900</v>
      </c>
      <c r="E46" s="70">
        <v>21889.4</v>
      </c>
      <c r="F46" s="68">
        <v>20000</v>
      </c>
      <c r="G46" s="290" t="s">
        <v>401</v>
      </c>
    </row>
    <row r="47" spans="1:7" s="84" customFormat="1" ht="30" customHeight="1" x14ac:dyDescent="0.3">
      <c r="A47" s="91" t="s">
        <v>139</v>
      </c>
      <c r="B47" s="92" t="s">
        <v>402</v>
      </c>
      <c r="C47" s="279" t="s">
        <v>403</v>
      </c>
      <c r="D47" s="136">
        <v>12250</v>
      </c>
      <c r="E47" s="70">
        <v>12250</v>
      </c>
      <c r="F47" s="68">
        <v>15000</v>
      </c>
      <c r="G47" s="290" t="s">
        <v>404</v>
      </c>
    </row>
    <row r="48" spans="1:7" s="84" customFormat="1" ht="30" customHeight="1" x14ac:dyDescent="0.3">
      <c r="A48" s="91" t="s">
        <v>139</v>
      </c>
      <c r="B48" s="92" t="s">
        <v>405</v>
      </c>
      <c r="C48" s="279" t="s">
        <v>406</v>
      </c>
      <c r="D48" s="136">
        <v>750</v>
      </c>
      <c r="E48" s="70">
        <v>750</v>
      </c>
      <c r="F48" s="68">
        <v>750</v>
      </c>
      <c r="G48" s="290" t="s">
        <v>407</v>
      </c>
    </row>
    <row r="49" spans="1:7" s="84" customFormat="1" ht="30" customHeight="1" x14ac:dyDescent="0.3">
      <c r="A49" s="91" t="s">
        <v>139</v>
      </c>
      <c r="B49" s="92" t="s">
        <v>408</v>
      </c>
      <c r="C49" s="279" t="s">
        <v>409</v>
      </c>
      <c r="D49" s="136">
        <v>16600</v>
      </c>
      <c r="E49" s="70">
        <v>16520.2</v>
      </c>
      <c r="F49" s="68">
        <v>20000</v>
      </c>
      <c r="G49" s="290" t="s">
        <v>410</v>
      </c>
    </row>
    <row r="50" spans="1:7" s="84" customFormat="1" ht="45" customHeight="1" x14ac:dyDescent="0.3">
      <c r="A50" s="91" t="s">
        <v>139</v>
      </c>
      <c r="B50" s="92" t="s">
        <v>323</v>
      </c>
      <c r="C50" s="279" t="s">
        <v>324</v>
      </c>
      <c r="D50" s="136">
        <v>217000</v>
      </c>
      <c r="E50" s="70">
        <v>216405.9</v>
      </c>
      <c r="F50" s="68">
        <v>200000</v>
      </c>
      <c r="G50" s="290" t="s">
        <v>411</v>
      </c>
    </row>
    <row r="51" spans="1:7" s="84" customFormat="1" ht="30" customHeight="1" x14ac:dyDescent="0.3">
      <c r="A51" s="91" t="s">
        <v>139</v>
      </c>
      <c r="B51" s="92" t="s">
        <v>326</v>
      </c>
      <c r="C51" s="279" t="s">
        <v>327</v>
      </c>
      <c r="D51" s="136">
        <v>180000</v>
      </c>
      <c r="E51" s="70">
        <v>179944.9</v>
      </c>
      <c r="F51" s="68">
        <v>261254</v>
      </c>
      <c r="G51" s="290" t="s">
        <v>412</v>
      </c>
    </row>
    <row r="52" spans="1:7" s="84" customFormat="1" ht="60" customHeight="1" x14ac:dyDescent="0.3">
      <c r="A52" s="91" t="s">
        <v>139</v>
      </c>
      <c r="B52" s="92" t="s">
        <v>413</v>
      </c>
      <c r="C52" s="279" t="s">
        <v>414</v>
      </c>
      <c r="D52" s="136">
        <v>227416</v>
      </c>
      <c r="E52" s="70">
        <v>227416</v>
      </c>
      <c r="F52" s="64">
        <v>217428</v>
      </c>
      <c r="G52" s="302" t="s">
        <v>415</v>
      </c>
    </row>
    <row r="53" spans="1:7" s="84" customFormat="1" ht="30" customHeight="1" x14ac:dyDescent="0.3">
      <c r="A53" s="91" t="s">
        <v>139</v>
      </c>
      <c r="B53" s="92" t="s">
        <v>416</v>
      </c>
      <c r="C53" s="279" t="s">
        <v>417</v>
      </c>
      <c r="D53" s="136">
        <v>0</v>
      </c>
      <c r="E53" s="70">
        <v>0</v>
      </c>
      <c r="F53" s="64">
        <v>500000</v>
      </c>
      <c r="G53" s="290" t="s">
        <v>418</v>
      </c>
    </row>
    <row r="54" spans="1:7" s="84" customFormat="1" ht="30" customHeight="1" x14ac:dyDescent="0.3">
      <c r="A54" s="91" t="s">
        <v>139</v>
      </c>
      <c r="B54" s="92" t="s">
        <v>332</v>
      </c>
      <c r="C54" s="279" t="s">
        <v>333</v>
      </c>
      <c r="D54" s="136">
        <v>7985</v>
      </c>
      <c r="E54" s="70">
        <v>7985</v>
      </c>
      <c r="F54" s="68">
        <v>4796</v>
      </c>
      <c r="G54" s="290" t="s">
        <v>419</v>
      </c>
    </row>
    <row r="55" spans="1:7" s="84" customFormat="1" ht="30" customHeight="1" thickBot="1" x14ac:dyDescent="0.35">
      <c r="A55" s="282" t="s">
        <v>139</v>
      </c>
      <c r="B55" s="283" t="s">
        <v>365</v>
      </c>
      <c r="C55" s="284" t="s">
        <v>366</v>
      </c>
      <c r="D55" s="285">
        <v>86858.64</v>
      </c>
      <c r="E55" s="286">
        <v>86858.64</v>
      </c>
      <c r="F55" s="287">
        <v>0</v>
      </c>
      <c r="G55" s="303" t="s">
        <v>420</v>
      </c>
    </row>
    <row r="56" spans="1:7" s="84" customFormat="1" ht="15" customHeight="1" thickBot="1" x14ac:dyDescent="0.35">
      <c r="A56" s="98" t="s">
        <v>139</v>
      </c>
      <c r="B56" s="99" t="s">
        <v>8</v>
      </c>
      <c r="C56" s="276"/>
      <c r="D56" s="138">
        <f t="shared" ref="D56:E56" si="5">SUM(D39:D55)</f>
        <v>1350959.64</v>
      </c>
      <c r="E56" s="112">
        <f t="shared" si="5"/>
        <v>1348788.0999999999</v>
      </c>
      <c r="F56" s="113">
        <f>SUM(F39:F55)</f>
        <v>1717428</v>
      </c>
      <c r="G56" s="100" t="s">
        <v>421</v>
      </c>
    </row>
    <row r="57" spans="1:7" s="84" customFormat="1" ht="30" customHeight="1" x14ac:dyDescent="0.3">
      <c r="A57" s="88" t="s">
        <v>141</v>
      </c>
      <c r="B57" s="89" t="s">
        <v>386</v>
      </c>
      <c r="C57" s="277" t="s">
        <v>387</v>
      </c>
      <c r="D57" s="135">
        <v>88000</v>
      </c>
      <c r="E57" s="73">
        <v>87600</v>
      </c>
      <c r="F57" s="66">
        <v>88000</v>
      </c>
      <c r="G57" s="301" t="s">
        <v>422</v>
      </c>
    </row>
    <row r="58" spans="1:7" s="84" customFormat="1" ht="30" customHeight="1" x14ac:dyDescent="0.3">
      <c r="A58" s="91" t="s">
        <v>141</v>
      </c>
      <c r="B58" s="92" t="s">
        <v>389</v>
      </c>
      <c r="C58" s="279" t="s">
        <v>390</v>
      </c>
      <c r="D58" s="136">
        <v>22000</v>
      </c>
      <c r="E58" s="70">
        <v>21720</v>
      </c>
      <c r="F58" s="64">
        <v>22000</v>
      </c>
      <c r="G58" s="290" t="s">
        <v>423</v>
      </c>
    </row>
    <row r="59" spans="1:7" s="84" customFormat="1" ht="30" customHeight="1" x14ac:dyDescent="0.3">
      <c r="A59" s="91" t="s">
        <v>141</v>
      </c>
      <c r="B59" s="92" t="s">
        <v>392</v>
      </c>
      <c r="C59" s="279" t="s">
        <v>393</v>
      </c>
      <c r="D59" s="136">
        <v>8000</v>
      </c>
      <c r="E59" s="70">
        <v>7884</v>
      </c>
      <c r="F59" s="64">
        <v>8000</v>
      </c>
      <c r="G59" s="290" t="s">
        <v>424</v>
      </c>
    </row>
    <row r="60" spans="1:7" s="84" customFormat="1" ht="45" customHeight="1" x14ac:dyDescent="0.3">
      <c r="A60" s="91">
        <v>2321</v>
      </c>
      <c r="B60" s="92">
        <v>5122</v>
      </c>
      <c r="C60" s="279" t="s">
        <v>425</v>
      </c>
      <c r="D60" s="136">
        <v>0</v>
      </c>
      <c r="E60" s="70">
        <v>0</v>
      </c>
      <c r="F60" s="68">
        <v>6050</v>
      </c>
      <c r="G60" s="290" t="s">
        <v>878</v>
      </c>
    </row>
    <row r="61" spans="1:7" s="84" customFormat="1" ht="45" customHeight="1" x14ac:dyDescent="0.3">
      <c r="A61" s="91" t="s">
        <v>141</v>
      </c>
      <c r="B61" s="92" t="s">
        <v>426</v>
      </c>
      <c r="C61" s="279" t="s">
        <v>427</v>
      </c>
      <c r="D61" s="136">
        <v>0</v>
      </c>
      <c r="E61" s="70">
        <v>0</v>
      </c>
      <c r="F61" s="68">
        <v>500</v>
      </c>
      <c r="G61" s="290" t="s">
        <v>428</v>
      </c>
    </row>
    <row r="62" spans="1:7" s="84" customFormat="1" ht="30" customHeight="1" x14ac:dyDescent="0.3">
      <c r="A62" s="91" t="s">
        <v>141</v>
      </c>
      <c r="B62" s="92" t="s">
        <v>373</v>
      </c>
      <c r="C62" s="279" t="s">
        <v>374</v>
      </c>
      <c r="D62" s="136">
        <v>0</v>
      </c>
      <c r="E62" s="70">
        <v>0</v>
      </c>
      <c r="F62" s="68">
        <v>5000</v>
      </c>
      <c r="G62" s="290" t="s">
        <v>429</v>
      </c>
    </row>
    <row r="63" spans="1:7" s="84" customFormat="1" ht="30" customHeight="1" x14ac:dyDescent="0.3">
      <c r="A63" s="91" t="s">
        <v>141</v>
      </c>
      <c r="B63" s="92" t="s">
        <v>317</v>
      </c>
      <c r="C63" s="279" t="s">
        <v>318</v>
      </c>
      <c r="D63" s="136">
        <v>84000</v>
      </c>
      <c r="E63" s="70">
        <v>83814.89</v>
      </c>
      <c r="F63" s="68">
        <v>100000</v>
      </c>
      <c r="G63" s="290" t="s">
        <v>430</v>
      </c>
    </row>
    <row r="64" spans="1:7" s="84" customFormat="1" ht="30" customHeight="1" x14ac:dyDescent="0.3">
      <c r="A64" s="91" t="s">
        <v>141</v>
      </c>
      <c r="B64" s="92" t="s">
        <v>431</v>
      </c>
      <c r="C64" s="279" t="s">
        <v>432</v>
      </c>
      <c r="D64" s="136">
        <v>5000</v>
      </c>
      <c r="E64" s="70">
        <v>4864.6099999999997</v>
      </c>
      <c r="F64" s="68">
        <v>5000</v>
      </c>
      <c r="G64" s="290" t="s">
        <v>433</v>
      </c>
    </row>
    <row r="65" spans="1:7" s="84" customFormat="1" ht="30" customHeight="1" x14ac:dyDescent="0.3">
      <c r="A65" s="91" t="s">
        <v>141</v>
      </c>
      <c r="B65" s="92" t="s">
        <v>397</v>
      </c>
      <c r="C65" s="279" t="s">
        <v>398</v>
      </c>
      <c r="D65" s="136">
        <v>372000</v>
      </c>
      <c r="E65" s="70">
        <v>371255.54</v>
      </c>
      <c r="F65" s="68">
        <v>400000</v>
      </c>
      <c r="G65" s="290" t="s">
        <v>434</v>
      </c>
    </row>
    <row r="66" spans="1:7" s="84" customFormat="1" ht="30" customHeight="1" x14ac:dyDescent="0.3">
      <c r="A66" s="91" t="s">
        <v>141</v>
      </c>
      <c r="B66" s="92" t="s">
        <v>320</v>
      </c>
      <c r="C66" s="279" t="s">
        <v>321</v>
      </c>
      <c r="D66" s="136">
        <v>0</v>
      </c>
      <c r="E66" s="70">
        <v>0</v>
      </c>
      <c r="F66" s="68">
        <v>500</v>
      </c>
      <c r="G66" s="290" t="s">
        <v>435</v>
      </c>
    </row>
    <row r="67" spans="1:7" s="84" customFormat="1" ht="30" customHeight="1" x14ac:dyDescent="0.3">
      <c r="A67" s="91" t="s">
        <v>141</v>
      </c>
      <c r="B67" s="92" t="s">
        <v>343</v>
      </c>
      <c r="C67" s="279" t="s">
        <v>344</v>
      </c>
      <c r="D67" s="136">
        <v>600</v>
      </c>
      <c r="E67" s="70">
        <v>600</v>
      </c>
      <c r="F67" s="68">
        <v>600</v>
      </c>
      <c r="G67" s="290" t="s">
        <v>436</v>
      </c>
    </row>
    <row r="68" spans="1:7" s="84" customFormat="1" ht="30" customHeight="1" x14ac:dyDescent="0.3">
      <c r="A68" s="308" t="s">
        <v>141</v>
      </c>
      <c r="B68" s="309" t="s">
        <v>361</v>
      </c>
      <c r="C68" s="310" t="s">
        <v>362</v>
      </c>
      <c r="D68" s="136">
        <v>0</v>
      </c>
      <c r="E68" s="70">
        <v>0</v>
      </c>
      <c r="F68" s="68">
        <v>5000</v>
      </c>
      <c r="G68" s="290" t="s">
        <v>877</v>
      </c>
    </row>
    <row r="69" spans="1:7" s="84" customFormat="1" ht="30" customHeight="1" x14ac:dyDescent="0.3">
      <c r="A69" s="91" t="s">
        <v>141</v>
      </c>
      <c r="B69" s="92" t="s">
        <v>402</v>
      </c>
      <c r="C69" s="279" t="s">
        <v>403</v>
      </c>
      <c r="D69" s="136">
        <v>0</v>
      </c>
      <c r="E69" s="70">
        <v>0</v>
      </c>
      <c r="F69" s="68">
        <v>1000</v>
      </c>
      <c r="G69" s="290" t="s">
        <v>437</v>
      </c>
    </row>
    <row r="70" spans="1:7" s="84" customFormat="1" ht="30" customHeight="1" x14ac:dyDescent="0.3">
      <c r="A70" s="91" t="s">
        <v>141</v>
      </c>
      <c r="B70" s="92" t="s">
        <v>405</v>
      </c>
      <c r="C70" s="279" t="s">
        <v>406</v>
      </c>
      <c r="D70" s="136">
        <v>750</v>
      </c>
      <c r="E70" s="70">
        <v>750</v>
      </c>
      <c r="F70" s="68">
        <v>750</v>
      </c>
      <c r="G70" s="305" t="s">
        <v>438</v>
      </c>
    </row>
    <row r="71" spans="1:7" s="84" customFormat="1" ht="30" customHeight="1" x14ac:dyDescent="0.3">
      <c r="A71" s="91" t="s">
        <v>141</v>
      </c>
      <c r="B71" s="92" t="s">
        <v>408</v>
      </c>
      <c r="C71" s="279" t="s">
        <v>409</v>
      </c>
      <c r="D71" s="136">
        <v>6000</v>
      </c>
      <c r="E71" s="70">
        <v>5923.2</v>
      </c>
      <c r="F71" s="68">
        <v>6000</v>
      </c>
      <c r="G71" s="290" t="s">
        <v>439</v>
      </c>
    </row>
    <row r="72" spans="1:7" s="84" customFormat="1" ht="30" customHeight="1" x14ac:dyDescent="0.3">
      <c r="A72" s="91" t="s">
        <v>141</v>
      </c>
      <c r="B72" s="92" t="s">
        <v>323</v>
      </c>
      <c r="C72" s="279" t="s">
        <v>324</v>
      </c>
      <c r="D72" s="136">
        <v>359100</v>
      </c>
      <c r="E72" s="70">
        <v>359059.02</v>
      </c>
      <c r="F72" s="68">
        <v>361650</v>
      </c>
      <c r="G72" s="290" t="s">
        <v>440</v>
      </c>
    </row>
    <row r="73" spans="1:7" s="84" customFormat="1" ht="30" customHeight="1" x14ac:dyDescent="0.3">
      <c r="A73" s="91" t="s">
        <v>141</v>
      </c>
      <c r="B73" s="92" t="s">
        <v>326</v>
      </c>
      <c r="C73" s="279" t="s">
        <v>327</v>
      </c>
      <c r="D73" s="136">
        <v>140000</v>
      </c>
      <c r="E73" s="70">
        <v>139260</v>
      </c>
      <c r="F73" s="68">
        <v>200000</v>
      </c>
      <c r="G73" s="290" t="s">
        <v>441</v>
      </c>
    </row>
    <row r="74" spans="1:7" s="84" customFormat="1" ht="30" customHeight="1" x14ac:dyDescent="0.3">
      <c r="A74" s="91" t="s">
        <v>141</v>
      </c>
      <c r="B74" s="92" t="s">
        <v>416</v>
      </c>
      <c r="C74" s="279" t="s">
        <v>417</v>
      </c>
      <c r="D74" s="136">
        <v>0</v>
      </c>
      <c r="E74" s="70">
        <v>0</v>
      </c>
      <c r="F74" s="68">
        <v>500000</v>
      </c>
      <c r="G74" s="290" t="s">
        <v>442</v>
      </c>
    </row>
    <row r="75" spans="1:7" s="84" customFormat="1" ht="30" customHeight="1" thickBot="1" x14ac:dyDescent="0.35">
      <c r="A75" s="282" t="s">
        <v>141</v>
      </c>
      <c r="B75" s="283" t="s">
        <v>365</v>
      </c>
      <c r="C75" s="284" t="s">
        <v>366</v>
      </c>
      <c r="D75" s="285">
        <v>157014.44</v>
      </c>
      <c r="E75" s="286">
        <v>157014.44</v>
      </c>
      <c r="F75" s="287">
        <v>0</v>
      </c>
      <c r="G75" s="303" t="s">
        <v>443</v>
      </c>
    </row>
    <row r="76" spans="1:7" s="84" customFormat="1" ht="15" customHeight="1" thickBot="1" x14ac:dyDescent="0.35">
      <c r="A76" s="98" t="s">
        <v>141</v>
      </c>
      <c r="B76" s="99" t="s">
        <v>444</v>
      </c>
      <c r="C76" s="276"/>
      <c r="D76" s="138">
        <f>SUM(D57:D75)</f>
        <v>1242464.44</v>
      </c>
      <c r="E76" s="112">
        <f>SUM(E57:E75)</f>
        <v>1239745.7</v>
      </c>
      <c r="F76" s="113">
        <f>SUM(F57:F75)</f>
        <v>1710050</v>
      </c>
      <c r="G76" s="100" t="s">
        <v>445</v>
      </c>
    </row>
    <row r="77" spans="1:7" s="84" customFormat="1" ht="30" customHeight="1" x14ac:dyDescent="0.3">
      <c r="A77" s="88" t="s">
        <v>446</v>
      </c>
      <c r="B77" s="89" t="s">
        <v>332</v>
      </c>
      <c r="C77" s="277" t="s">
        <v>333</v>
      </c>
      <c r="D77" s="135">
        <v>9496.2000000000007</v>
      </c>
      <c r="E77" s="73">
        <v>0</v>
      </c>
      <c r="F77" s="110">
        <v>432625.4</v>
      </c>
      <c r="G77" s="306" t="s">
        <v>447</v>
      </c>
    </row>
    <row r="78" spans="1:7" s="84" customFormat="1" ht="30" customHeight="1" thickBot="1" x14ac:dyDescent="0.35">
      <c r="A78" s="282" t="s">
        <v>446</v>
      </c>
      <c r="B78" s="283" t="s">
        <v>335</v>
      </c>
      <c r="C78" s="284" t="s">
        <v>336</v>
      </c>
      <c r="D78" s="285">
        <v>19126.919999999998</v>
      </c>
      <c r="E78" s="286">
        <v>0</v>
      </c>
      <c r="F78" s="287">
        <v>751279.76</v>
      </c>
      <c r="G78" s="307" t="s">
        <v>448</v>
      </c>
    </row>
    <row r="79" spans="1:7" s="84" customFormat="1" ht="15" customHeight="1" thickBot="1" x14ac:dyDescent="0.35">
      <c r="A79" s="98" t="s">
        <v>446</v>
      </c>
      <c r="B79" s="99" t="s">
        <v>449</v>
      </c>
      <c r="C79" s="276"/>
      <c r="D79" s="138">
        <f t="shared" ref="D79:E79" si="6">SUM(D77:D78)</f>
        <v>28623.119999999999</v>
      </c>
      <c r="E79" s="112">
        <f t="shared" si="6"/>
        <v>0</v>
      </c>
      <c r="F79" s="113">
        <f>SUM(F77:F78)</f>
        <v>1183905.1600000001</v>
      </c>
      <c r="G79" s="100" t="s">
        <v>450</v>
      </c>
    </row>
    <row r="80" spans="1:7" s="84" customFormat="1" ht="30" customHeight="1" x14ac:dyDescent="0.3">
      <c r="A80" s="88" t="s">
        <v>154</v>
      </c>
      <c r="B80" s="89" t="s">
        <v>317</v>
      </c>
      <c r="C80" s="277" t="s">
        <v>318</v>
      </c>
      <c r="D80" s="135">
        <v>0</v>
      </c>
      <c r="E80" s="73">
        <v>0</v>
      </c>
      <c r="F80" s="110">
        <v>50000</v>
      </c>
      <c r="G80" s="290" t="s">
        <v>451</v>
      </c>
    </row>
    <row r="81" spans="1:7" s="84" customFormat="1" ht="30" customHeight="1" x14ac:dyDescent="0.3">
      <c r="A81" s="91" t="s">
        <v>154</v>
      </c>
      <c r="B81" s="92" t="s">
        <v>323</v>
      </c>
      <c r="C81" s="279" t="s">
        <v>324</v>
      </c>
      <c r="D81" s="136">
        <v>0</v>
      </c>
      <c r="E81" s="70">
        <v>0</v>
      </c>
      <c r="F81" s="68">
        <v>5000</v>
      </c>
      <c r="G81" s="290" t="s">
        <v>452</v>
      </c>
    </row>
    <row r="82" spans="1:7" s="84" customFormat="1" ht="30" customHeight="1" thickBot="1" x14ac:dyDescent="0.35">
      <c r="A82" s="95" t="s">
        <v>154</v>
      </c>
      <c r="B82" s="96" t="s">
        <v>326</v>
      </c>
      <c r="C82" s="275" t="s">
        <v>327</v>
      </c>
      <c r="D82" s="137">
        <v>0</v>
      </c>
      <c r="E82" s="72">
        <v>0</v>
      </c>
      <c r="F82" s="111">
        <v>45000</v>
      </c>
      <c r="G82" s="305" t="s">
        <v>453</v>
      </c>
    </row>
    <row r="83" spans="1:7" s="84" customFormat="1" ht="15" customHeight="1" thickBot="1" x14ac:dyDescent="0.35">
      <c r="A83" s="98" t="s">
        <v>154</v>
      </c>
      <c r="B83" s="99" t="s">
        <v>454</v>
      </c>
      <c r="C83" s="276"/>
      <c r="D83" s="138">
        <f t="shared" ref="D83:E83" si="7">SUM(D80:D82)</f>
        <v>0</v>
      </c>
      <c r="E83" s="112">
        <f t="shared" si="7"/>
        <v>0</v>
      </c>
      <c r="F83" s="113">
        <f>SUM(F80:F82)</f>
        <v>100000</v>
      </c>
      <c r="G83" s="100" t="s">
        <v>455</v>
      </c>
    </row>
    <row r="84" spans="1:7" s="84" customFormat="1" ht="30" customHeight="1" x14ac:dyDescent="0.3">
      <c r="A84" s="88" t="s">
        <v>456</v>
      </c>
      <c r="B84" s="89" t="s">
        <v>317</v>
      </c>
      <c r="C84" s="277" t="s">
        <v>318</v>
      </c>
      <c r="D84" s="135">
        <v>450000</v>
      </c>
      <c r="E84" s="73">
        <v>449549.7</v>
      </c>
      <c r="F84" s="110">
        <v>50000</v>
      </c>
      <c r="G84" s="301" t="s">
        <v>457</v>
      </c>
    </row>
    <row r="85" spans="1:7" s="84" customFormat="1" ht="30" customHeight="1" x14ac:dyDescent="0.3">
      <c r="A85" s="91" t="s">
        <v>456</v>
      </c>
      <c r="B85" s="92" t="s">
        <v>397</v>
      </c>
      <c r="C85" s="279" t="s">
        <v>398</v>
      </c>
      <c r="D85" s="136">
        <v>45000</v>
      </c>
      <c r="E85" s="70">
        <v>44427.1</v>
      </c>
      <c r="F85" s="68">
        <v>300000</v>
      </c>
      <c r="G85" s="290" t="s">
        <v>458</v>
      </c>
    </row>
    <row r="86" spans="1:7" s="84" customFormat="1" ht="30" customHeight="1" x14ac:dyDescent="0.3">
      <c r="A86" s="91" t="s">
        <v>456</v>
      </c>
      <c r="B86" s="92" t="s">
        <v>320</v>
      </c>
      <c r="C86" s="279" t="s">
        <v>321</v>
      </c>
      <c r="D86" s="136">
        <v>8000</v>
      </c>
      <c r="E86" s="70">
        <v>7862.8</v>
      </c>
      <c r="F86" s="68">
        <v>500</v>
      </c>
      <c r="G86" s="290" t="s">
        <v>459</v>
      </c>
    </row>
    <row r="87" spans="1:7" s="312" customFormat="1" ht="30" customHeight="1" x14ac:dyDescent="0.3">
      <c r="A87" s="308" t="s">
        <v>456</v>
      </c>
      <c r="B87" s="309" t="s">
        <v>361</v>
      </c>
      <c r="C87" s="310" t="s">
        <v>362</v>
      </c>
      <c r="D87" s="136">
        <v>5000</v>
      </c>
      <c r="E87" s="70">
        <v>4961</v>
      </c>
      <c r="F87" s="68">
        <v>0</v>
      </c>
      <c r="G87" s="311" t="s">
        <v>460</v>
      </c>
    </row>
    <row r="88" spans="1:7" s="84" customFormat="1" ht="30" customHeight="1" x14ac:dyDescent="0.3">
      <c r="A88" s="91" t="s">
        <v>456</v>
      </c>
      <c r="B88" s="92" t="s">
        <v>323</v>
      </c>
      <c r="C88" s="279" t="s">
        <v>324</v>
      </c>
      <c r="D88" s="136">
        <v>138000</v>
      </c>
      <c r="E88" s="70">
        <v>137739.57</v>
      </c>
      <c r="F88" s="68">
        <v>5000</v>
      </c>
      <c r="G88" s="290" t="s">
        <v>461</v>
      </c>
    </row>
    <row r="89" spans="1:7" s="84" customFormat="1" ht="30" customHeight="1" thickBot="1" x14ac:dyDescent="0.35">
      <c r="A89" s="95" t="s">
        <v>456</v>
      </c>
      <c r="B89" s="96" t="s">
        <v>326</v>
      </c>
      <c r="C89" s="275" t="s">
        <v>327</v>
      </c>
      <c r="D89" s="137">
        <v>2400000</v>
      </c>
      <c r="E89" s="72">
        <v>2378129.4900000002</v>
      </c>
      <c r="F89" s="111">
        <v>44500</v>
      </c>
      <c r="G89" s="290" t="s">
        <v>462</v>
      </c>
    </row>
    <row r="90" spans="1:7" s="84" customFormat="1" ht="15" customHeight="1" thickBot="1" x14ac:dyDescent="0.35">
      <c r="A90" s="98" t="s">
        <v>456</v>
      </c>
      <c r="B90" s="99" t="s">
        <v>295</v>
      </c>
      <c r="C90" s="276"/>
      <c r="D90" s="138">
        <f t="shared" ref="D90:E90" si="8">SUM(D84:D89)</f>
        <v>3046000</v>
      </c>
      <c r="E90" s="112">
        <f t="shared" si="8"/>
        <v>3022669.66</v>
      </c>
      <c r="F90" s="113">
        <f>SUM(F84:F89)</f>
        <v>400000</v>
      </c>
      <c r="G90" s="100" t="s">
        <v>265</v>
      </c>
    </row>
    <row r="91" spans="1:7" s="84" customFormat="1" ht="30" customHeight="1" x14ac:dyDescent="0.3">
      <c r="A91" s="365" t="s">
        <v>463</v>
      </c>
      <c r="B91" s="366" t="s">
        <v>464</v>
      </c>
      <c r="C91" s="367" t="s">
        <v>465</v>
      </c>
      <c r="D91" s="368">
        <v>4100000</v>
      </c>
      <c r="E91" s="369">
        <v>4100000</v>
      </c>
      <c r="F91" s="370">
        <v>10000000</v>
      </c>
      <c r="G91" s="371" t="s">
        <v>466</v>
      </c>
    </row>
    <row r="92" spans="1:7" s="84" customFormat="1" ht="30" customHeight="1" thickBot="1" x14ac:dyDescent="0.35">
      <c r="A92" s="348" t="s">
        <v>463</v>
      </c>
      <c r="B92" s="349" t="s">
        <v>467</v>
      </c>
      <c r="C92" s="350" t="s">
        <v>468</v>
      </c>
      <c r="D92" s="351">
        <v>33510</v>
      </c>
      <c r="E92" s="352">
        <v>33510</v>
      </c>
      <c r="F92" s="353">
        <v>0</v>
      </c>
      <c r="G92" s="372" t="s">
        <v>469</v>
      </c>
    </row>
    <row r="93" spans="1:7" s="84" customFormat="1" ht="15" customHeight="1" thickBot="1" x14ac:dyDescent="0.35">
      <c r="A93" s="98" t="s">
        <v>463</v>
      </c>
      <c r="B93" s="99" t="s">
        <v>470</v>
      </c>
      <c r="C93" s="276"/>
      <c r="D93" s="138">
        <f t="shared" ref="D93:E93" si="9">SUM(D91:D92)</f>
        <v>4133510</v>
      </c>
      <c r="E93" s="112">
        <f t="shared" si="9"/>
        <v>4133510</v>
      </c>
      <c r="F93" s="113">
        <f>SUM(F91:F92)</f>
        <v>10000000</v>
      </c>
      <c r="G93" s="100" t="s">
        <v>471</v>
      </c>
    </row>
    <row r="94" spans="1:7" s="84" customFormat="1" ht="30" customHeight="1" x14ac:dyDescent="0.3">
      <c r="A94" s="88" t="s">
        <v>142</v>
      </c>
      <c r="B94" s="89" t="s">
        <v>386</v>
      </c>
      <c r="C94" s="277" t="s">
        <v>387</v>
      </c>
      <c r="D94" s="135">
        <v>450000</v>
      </c>
      <c r="E94" s="73">
        <v>433874</v>
      </c>
      <c r="F94" s="66">
        <v>410000</v>
      </c>
      <c r="G94" s="301" t="s">
        <v>472</v>
      </c>
    </row>
    <row r="95" spans="1:7" s="84" customFormat="1" ht="30" customHeight="1" x14ac:dyDescent="0.3">
      <c r="A95" s="91" t="s">
        <v>142</v>
      </c>
      <c r="B95" s="92" t="s">
        <v>338</v>
      </c>
      <c r="C95" s="279" t="s">
        <v>339</v>
      </c>
      <c r="D95" s="136">
        <v>4000</v>
      </c>
      <c r="E95" s="70">
        <v>0</v>
      </c>
      <c r="F95" s="64">
        <v>4000</v>
      </c>
      <c r="G95" s="290" t="s">
        <v>473</v>
      </c>
    </row>
    <row r="96" spans="1:7" s="84" customFormat="1" ht="30" customHeight="1" x14ac:dyDescent="0.3">
      <c r="A96" s="91" t="s">
        <v>142</v>
      </c>
      <c r="B96" s="92" t="s">
        <v>389</v>
      </c>
      <c r="C96" s="279" t="s">
        <v>390</v>
      </c>
      <c r="D96" s="136">
        <v>111600</v>
      </c>
      <c r="E96" s="70">
        <v>106687</v>
      </c>
      <c r="F96" s="64">
        <v>102000</v>
      </c>
      <c r="G96" s="290" t="s">
        <v>474</v>
      </c>
    </row>
    <row r="97" spans="1:7" s="84" customFormat="1" ht="30" customHeight="1" x14ac:dyDescent="0.3">
      <c r="A97" s="91" t="s">
        <v>142</v>
      </c>
      <c r="B97" s="92" t="s">
        <v>392</v>
      </c>
      <c r="C97" s="279" t="s">
        <v>393</v>
      </c>
      <c r="D97" s="136">
        <v>40500</v>
      </c>
      <c r="E97" s="70">
        <v>38719</v>
      </c>
      <c r="F97" s="64">
        <v>37000</v>
      </c>
      <c r="G97" s="290" t="s">
        <v>475</v>
      </c>
    </row>
    <row r="98" spans="1:7" s="84" customFormat="1" ht="30" customHeight="1" x14ac:dyDescent="0.3">
      <c r="A98" s="91" t="s">
        <v>142</v>
      </c>
      <c r="B98" s="92" t="s">
        <v>476</v>
      </c>
      <c r="C98" s="279" t="s">
        <v>477</v>
      </c>
      <c r="D98" s="136">
        <v>0</v>
      </c>
      <c r="E98" s="70">
        <v>0</v>
      </c>
      <c r="F98" s="68">
        <v>500</v>
      </c>
      <c r="G98" s="290" t="s">
        <v>478</v>
      </c>
    </row>
    <row r="99" spans="1:7" s="84" customFormat="1" ht="45" customHeight="1" x14ac:dyDescent="0.3">
      <c r="A99" s="91" t="s">
        <v>142</v>
      </c>
      <c r="B99" s="92" t="s">
        <v>479</v>
      </c>
      <c r="C99" s="279" t="s">
        <v>480</v>
      </c>
      <c r="D99" s="136">
        <v>60000</v>
      </c>
      <c r="E99" s="70">
        <v>58848</v>
      </c>
      <c r="F99" s="68">
        <v>60000</v>
      </c>
      <c r="G99" s="302" t="s">
        <v>481</v>
      </c>
    </row>
    <row r="100" spans="1:7" s="84" customFormat="1" ht="30" customHeight="1" x14ac:dyDescent="0.3">
      <c r="A100" s="91" t="s">
        <v>142</v>
      </c>
      <c r="B100" s="92" t="s">
        <v>373</v>
      </c>
      <c r="C100" s="279" t="s">
        <v>374</v>
      </c>
      <c r="D100" s="136">
        <v>36034</v>
      </c>
      <c r="E100" s="70">
        <v>36033.800000000003</v>
      </c>
      <c r="F100" s="68">
        <v>30000</v>
      </c>
      <c r="G100" s="290" t="s">
        <v>482</v>
      </c>
    </row>
    <row r="101" spans="1:7" s="84" customFormat="1" ht="30" customHeight="1" x14ac:dyDescent="0.3">
      <c r="A101" s="91" t="s">
        <v>142</v>
      </c>
      <c r="B101" s="92" t="s">
        <v>317</v>
      </c>
      <c r="C101" s="279" t="s">
        <v>318</v>
      </c>
      <c r="D101" s="136">
        <v>7000</v>
      </c>
      <c r="E101" s="70">
        <v>6920</v>
      </c>
      <c r="F101" s="68">
        <v>9785</v>
      </c>
      <c r="G101" s="290" t="s">
        <v>483</v>
      </c>
    </row>
    <row r="102" spans="1:7" s="84" customFormat="1" ht="30" customHeight="1" x14ac:dyDescent="0.3">
      <c r="A102" s="91" t="s">
        <v>142</v>
      </c>
      <c r="B102" s="92" t="s">
        <v>431</v>
      </c>
      <c r="C102" s="279" t="s">
        <v>432</v>
      </c>
      <c r="D102" s="136">
        <v>900</v>
      </c>
      <c r="E102" s="70">
        <v>892.8</v>
      </c>
      <c r="F102" s="68">
        <v>1000</v>
      </c>
      <c r="G102" s="290" t="s">
        <v>484</v>
      </c>
    </row>
    <row r="103" spans="1:7" s="84" customFormat="1" ht="30" customHeight="1" x14ac:dyDescent="0.3">
      <c r="A103" s="91" t="s">
        <v>142</v>
      </c>
      <c r="B103" s="92" t="s">
        <v>485</v>
      </c>
      <c r="C103" s="279" t="s">
        <v>486</v>
      </c>
      <c r="D103" s="136">
        <v>27700</v>
      </c>
      <c r="E103" s="70">
        <v>27673.11</v>
      </c>
      <c r="F103" s="68">
        <v>30000</v>
      </c>
      <c r="G103" s="302" t="s">
        <v>487</v>
      </c>
    </row>
    <row r="104" spans="1:7" s="84" customFormat="1" ht="30" customHeight="1" x14ac:dyDescent="0.3">
      <c r="A104" s="91" t="s">
        <v>142</v>
      </c>
      <c r="B104" s="92" t="s">
        <v>397</v>
      </c>
      <c r="C104" s="279" t="s">
        <v>398</v>
      </c>
      <c r="D104" s="136">
        <v>20000</v>
      </c>
      <c r="E104" s="70">
        <v>19975.189999999999</v>
      </c>
      <c r="F104" s="68">
        <v>30000</v>
      </c>
      <c r="G104" s="302" t="s">
        <v>488</v>
      </c>
    </row>
    <row r="105" spans="1:7" s="84" customFormat="1" ht="30" customHeight="1" x14ac:dyDescent="0.3">
      <c r="A105" s="91" t="s">
        <v>142</v>
      </c>
      <c r="B105" s="92" t="s">
        <v>489</v>
      </c>
      <c r="C105" s="279" t="s">
        <v>490</v>
      </c>
      <c r="D105" s="136">
        <v>200</v>
      </c>
      <c r="E105" s="70">
        <v>168</v>
      </c>
      <c r="F105" s="68">
        <v>500</v>
      </c>
      <c r="G105" s="301" t="s">
        <v>491</v>
      </c>
    </row>
    <row r="106" spans="1:7" s="84" customFormat="1" ht="30" customHeight="1" x14ac:dyDescent="0.3">
      <c r="A106" s="91" t="s">
        <v>142</v>
      </c>
      <c r="B106" s="92" t="s">
        <v>343</v>
      </c>
      <c r="C106" s="279" t="s">
        <v>344</v>
      </c>
      <c r="D106" s="136">
        <v>5000</v>
      </c>
      <c r="E106" s="70">
        <v>4887.84</v>
      </c>
      <c r="F106" s="68">
        <v>5000</v>
      </c>
      <c r="G106" s="290" t="s">
        <v>492</v>
      </c>
    </row>
    <row r="107" spans="1:7" s="84" customFormat="1" ht="30" customHeight="1" x14ac:dyDescent="0.3">
      <c r="A107" s="91" t="s">
        <v>142</v>
      </c>
      <c r="B107" s="92" t="s">
        <v>405</v>
      </c>
      <c r="C107" s="279" t="s">
        <v>406</v>
      </c>
      <c r="D107" s="136">
        <v>363</v>
      </c>
      <c r="E107" s="70">
        <v>363</v>
      </c>
      <c r="F107" s="68">
        <v>500</v>
      </c>
      <c r="G107" s="290" t="s">
        <v>493</v>
      </c>
    </row>
    <row r="108" spans="1:7" s="84" customFormat="1" ht="30" customHeight="1" x14ac:dyDescent="0.3">
      <c r="A108" s="91" t="s">
        <v>142</v>
      </c>
      <c r="B108" s="92" t="s">
        <v>408</v>
      </c>
      <c r="C108" s="279" t="s">
        <v>409</v>
      </c>
      <c r="D108" s="136">
        <v>31737.45</v>
      </c>
      <c r="E108" s="70">
        <v>31737.45</v>
      </c>
      <c r="F108" s="68">
        <v>32000</v>
      </c>
      <c r="G108" s="290" t="s">
        <v>494</v>
      </c>
    </row>
    <row r="109" spans="1:7" s="84" customFormat="1" ht="30" customHeight="1" x14ac:dyDescent="0.3">
      <c r="A109" s="91" t="s">
        <v>142</v>
      </c>
      <c r="B109" s="92" t="s">
        <v>323</v>
      </c>
      <c r="C109" s="279" t="s">
        <v>324</v>
      </c>
      <c r="D109" s="136">
        <v>1200</v>
      </c>
      <c r="E109" s="70">
        <v>1110</v>
      </c>
      <c r="F109" s="68">
        <v>2000</v>
      </c>
      <c r="G109" s="290" t="s">
        <v>495</v>
      </c>
    </row>
    <row r="110" spans="1:7" s="84" customFormat="1" ht="30" customHeight="1" x14ac:dyDescent="0.3">
      <c r="A110" s="91" t="s">
        <v>142</v>
      </c>
      <c r="B110" s="92" t="s">
        <v>326</v>
      </c>
      <c r="C110" s="279" t="s">
        <v>327</v>
      </c>
      <c r="D110" s="136">
        <v>5000</v>
      </c>
      <c r="E110" s="70">
        <v>4949.4399999999996</v>
      </c>
      <c r="F110" s="68">
        <v>5000</v>
      </c>
      <c r="G110" s="290" t="s">
        <v>496</v>
      </c>
    </row>
    <row r="111" spans="1:7" s="84" customFormat="1" ht="30" customHeight="1" x14ac:dyDescent="0.3">
      <c r="A111" s="91" t="s">
        <v>142</v>
      </c>
      <c r="B111" s="92" t="s">
        <v>497</v>
      </c>
      <c r="C111" s="279" t="s">
        <v>498</v>
      </c>
      <c r="D111" s="136">
        <v>13054</v>
      </c>
      <c r="E111" s="70">
        <v>13053.48</v>
      </c>
      <c r="F111" s="68">
        <v>0</v>
      </c>
      <c r="G111" s="118" t="s">
        <v>499</v>
      </c>
    </row>
    <row r="112" spans="1:7" s="84" customFormat="1" ht="30" customHeight="1" x14ac:dyDescent="0.3">
      <c r="A112" s="91" t="s">
        <v>142</v>
      </c>
      <c r="B112" s="92" t="s">
        <v>347</v>
      </c>
      <c r="C112" s="279" t="s">
        <v>348</v>
      </c>
      <c r="D112" s="136">
        <v>1650</v>
      </c>
      <c r="E112" s="70">
        <v>1646</v>
      </c>
      <c r="F112" s="68">
        <v>2000</v>
      </c>
      <c r="G112" s="290" t="s">
        <v>500</v>
      </c>
    </row>
    <row r="113" spans="1:7" s="84" customFormat="1" ht="30" customHeight="1" x14ac:dyDescent="0.3">
      <c r="A113" s="91" t="s">
        <v>142</v>
      </c>
      <c r="B113" s="92" t="s">
        <v>350</v>
      </c>
      <c r="C113" s="279" t="s">
        <v>351</v>
      </c>
      <c r="D113" s="136">
        <v>0</v>
      </c>
      <c r="E113" s="70">
        <v>0</v>
      </c>
      <c r="F113" s="68">
        <v>1000</v>
      </c>
      <c r="G113" s="290" t="s">
        <v>501</v>
      </c>
    </row>
    <row r="114" spans="1:7" s="84" customFormat="1" ht="30" customHeight="1" x14ac:dyDescent="0.3">
      <c r="A114" s="328" t="s">
        <v>142</v>
      </c>
      <c r="B114" s="329" t="s">
        <v>356</v>
      </c>
      <c r="C114" s="330" t="s">
        <v>357</v>
      </c>
      <c r="D114" s="331">
        <v>550</v>
      </c>
      <c r="E114" s="332">
        <v>550</v>
      </c>
      <c r="F114" s="373">
        <v>715</v>
      </c>
      <c r="G114" s="334" t="s">
        <v>502</v>
      </c>
    </row>
    <row r="115" spans="1:7" s="84" customFormat="1" ht="30" customHeight="1" thickBot="1" x14ac:dyDescent="0.35">
      <c r="A115" s="95" t="s">
        <v>142</v>
      </c>
      <c r="B115" s="96" t="s">
        <v>503</v>
      </c>
      <c r="C115" s="275" t="s">
        <v>504</v>
      </c>
      <c r="D115" s="137">
        <v>12000</v>
      </c>
      <c r="E115" s="72">
        <v>10450</v>
      </c>
      <c r="F115" s="111">
        <v>12000</v>
      </c>
      <c r="G115" s="305" t="s">
        <v>505</v>
      </c>
    </row>
    <row r="116" spans="1:7" s="84" customFormat="1" ht="15" customHeight="1" thickBot="1" x14ac:dyDescent="0.35">
      <c r="A116" s="98" t="s">
        <v>142</v>
      </c>
      <c r="B116" s="99" t="s">
        <v>9</v>
      </c>
      <c r="C116" s="276"/>
      <c r="D116" s="138">
        <f t="shared" ref="D116:E116" si="10">SUM(D94:D115)</f>
        <v>828488.45</v>
      </c>
      <c r="E116" s="112">
        <f t="shared" si="10"/>
        <v>798538.10999999987</v>
      </c>
      <c r="F116" s="113">
        <f>SUM(F94:F115)</f>
        <v>775000</v>
      </c>
      <c r="G116" s="100" t="s">
        <v>506</v>
      </c>
    </row>
    <row r="117" spans="1:7" s="84" customFormat="1" ht="45" customHeight="1" x14ac:dyDescent="0.3">
      <c r="A117" s="88" t="s">
        <v>143</v>
      </c>
      <c r="B117" s="89" t="s">
        <v>338</v>
      </c>
      <c r="C117" s="277" t="s">
        <v>339</v>
      </c>
      <c r="D117" s="135">
        <v>40000</v>
      </c>
      <c r="E117" s="73">
        <v>35611</v>
      </c>
      <c r="F117" s="66">
        <v>40000</v>
      </c>
      <c r="G117" s="301" t="s">
        <v>507</v>
      </c>
    </row>
    <row r="118" spans="1:7" s="84" customFormat="1" ht="60" customHeight="1" x14ac:dyDescent="0.3">
      <c r="A118" s="91" t="s">
        <v>143</v>
      </c>
      <c r="B118" s="92" t="s">
        <v>508</v>
      </c>
      <c r="C118" s="279" t="s">
        <v>509</v>
      </c>
      <c r="D118" s="136">
        <v>432000</v>
      </c>
      <c r="E118" s="70">
        <v>431583.02</v>
      </c>
      <c r="F118" s="68">
        <v>400000</v>
      </c>
      <c r="G118" s="290" t="s">
        <v>510</v>
      </c>
    </row>
    <row r="119" spans="1:7" s="84" customFormat="1" ht="30" customHeight="1" x14ac:dyDescent="0.3">
      <c r="A119" s="91" t="s">
        <v>143</v>
      </c>
      <c r="B119" s="92" t="s">
        <v>373</v>
      </c>
      <c r="C119" s="279" t="s">
        <v>374</v>
      </c>
      <c r="D119" s="136">
        <v>0</v>
      </c>
      <c r="E119" s="70">
        <v>0</v>
      </c>
      <c r="F119" s="68">
        <v>5000</v>
      </c>
      <c r="G119" s="290" t="s">
        <v>511</v>
      </c>
    </row>
    <row r="120" spans="1:7" s="84" customFormat="1" ht="45" customHeight="1" x14ac:dyDescent="0.3">
      <c r="A120" s="91" t="s">
        <v>143</v>
      </c>
      <c r="B120" s="92" t="s">
        <v>317</v>
      </c>
      <c r="C120" s="279" t="s">
        <v>318</v>
      </c>
      <c r="D120" s="136">
        <v>580000</v>
      </c>
      <c r="E120" s="70">
        <v>579996.36</v>
      </c>
      <c r="F120" s="68">
        <v>500000</v>
      </c>
      <c r="G120" s="290" t="s">
        <v>512</v>
      </c>
    </row>
    <row r="121" spans="1:7" s="84" customFormat="1" ht="30" customHeight="1" x14ac:dyDescent="0.3">
      <c r="A121" s="91" t="s">
        <v>143</v>
      </c>
      <c r="B121" s="92" t="s">
        <v>431</v>
      </c>
      <c r="C121" s="279" t="s">
        <v>432</v>
      </c>
      <c r="D121" s="136">
        <v>2143</v>
      </c>
      <c r="E121" s="70">
        <v>2142.7199999999998</v>
      </c>
      <c r="F121" s="68">
        <v>3000</v>
      </c>
      <c r="G121" s="290" t="s">
        <v>513</v>
      </c>
    </row>
    <row r="122" spans="1:7" s="84" customFormat="1" ht="30" customHeight="1" x14ac:dyDescent="0.3">
      <c r="A122" s="91" t="s">
        <v>143</v>
      </c>
      <c r="B122" s="92" t="s">
        <v>485</v>
      </c>
      <c r="C122" s="279" t="s">
        <v>486</v>
      </c>
      <c r="D122" s="136">
        <v>39325</v>
      </c>
      <c r="E122" s="70">
        <v>39324.25</v>
      </c>
      <c r="F122" s="68">
        <v>40000</v>
      </c>
      <c r="G122" s="302" t="s">
        <v>514</v>
      </c>
    </row>
    <row r="123" spans="1:7" s="84" customFormat="1" ht="30" customHeight="1" x14ac:dyDescent="0.3">
      <c r="A123" s="91" t="s">
        <v>143</v>
      </c>
      <c r="B123" s="92" t="s">
        <v>397</v>
      </c>
      <c r="C123" s="279" t="s">
        <v>398</v>
      </c>
      <c r="D123" s="136">
        <v>243000</v>
      </c>
      <c r="E123" s="70">
        <v>242928.91</v>
      </c>
      <c r="F123" s="68">
        <v>300000</v>
      </c>
      <c r="G123" s="290" t="s">
        <v>515</v>
      </c>
    </row>
    <row r="124" spans="1:7" s="84" customFormat="1" ht="30" customHeight="1" x14ac:dyDescent="0.3">
      <c r="A124" s="91" t="s">
        <v>143</v>
      </c>
      <c r="B124" s="92" t="s">
        <v>516</v>
      </c>
      <c r="C124" s="279" t="s">
        <v>517</v>
      </c>
      <c r="D124" s="136">
        <v>104000</v>
      </c>
      <c r="E124" s="70">
        <v>103558.7</v>
      </c>
      <c r="F124" s="68">
        <v>100000</v>
      </c>
      <c r="G124" s="290" t="s">
        <v>518</v>
      </c>
    </row>
    <row r="125" spans="1:7" s="84" customFormat="1" ht="30" customHeight="1" x14ac:dyDescent="0.3">
      <c r="A125" s="91" t="s">
        <v>143</v>
      </c>
      <c r="B125" s="92" t="s">
        <v>320</v>
      </c>
      <c r="C125" s="279" t="s">
        <v>321</v>
      </c>
      <c r="D125" s="136">
        <v>10200</v>
      </c>
      <c r="E125" s="70">
        <v>10181.200000000001</v>
      </c>
      <c r="F125" s="68">
        <v>10000</v>
      </c>
      <c r="G125" s="290" t="s">
        <v>519</v>
      </c>
    </row>
    <row r="126" spans="1:7" s="84" customFormat="1" ht="30" customHeight="1" x14ac:dyDescent="0.3">
      <c r="A126" s="91" t="s">
        <v>143</v>
      </c>
      <c r="B126" s="92" t="s">
        <v>361</v>
      </c>
      <c r="C126" s="279" t="s">
        <v>362</v>
      </c>
      <c r="D126" s="136">
        <v>31000</v>
      </c>
      <c r="E126" s="70">
        <v>30703.75</v>
      </c>
      <c r="F126" s="68">
        <v>40000</v>
      </c>
      <c r="G126" s="290" t="s">
        <v>520</v>
      </c>
    </row>
    <row r="127" spans="1:7" s="84" customFormat="1" ht="30" customHeight="1" x14ac:dyDescent="0.3">
      <c r="A127" s="91" t="s">
        <v>143</v>
      </c>
      <c r="B127" s="92" t="s">
        <v>408</v>
      </c>
      <c r="C127" s="279" t="s">
        <v>409</v>
      </c>
      <c r="D127" s="136">
        <v>5400</v>
      </c>
      <c r="E127" s="70">
        <v>5400</v>
      </c>
      <c r="F127" s="64">
        <v>7200</v>
      </c>
      <c r="G127" s="290" t="s">
        <v>521</v>
      </c>
    </row>
    <row r="128" spans="1:7" s="84" customFormat="1" ht="60" customHeight="1" x14ac:dyDescent="0.3">
      <c r="A128" s="91" t="s">
        <v>143</v>
      </c>
      <c r="B128" s="92" t="s">
        <v>323</v>
      </c>
      <c r="C128" s="279" t="s">
        <v>324</v>
      </c>
      <c r="D128" s="136">
        <v>457500</v>
      </c>
      <c r="E128" s="70">
        <v>457354</v>
      </c>
      <c r="F128" s="64">
        <v>500000</v>
      </c>
      <c r="G128" s="290" t="s">
        <v>522</v>
      </c>
    </row>
    <row r="129" spans="1:7" s="84" customFormat="1" ht="30" customHeight="1" x14ac:dyDescent="0.3">
      <c r="A129" s="91" t="s">
        <v>143</v>
      </c>
      <c r="B129" s="92" t="s">
        <v>326</v>
      </c>
      <c r="C129" s="279" t="s">
        <v>327</v>
      </c>
      <c r="D129" s="136">
        <v>2100000</v>
      </c>
      <c r="E129" s="70">
        <v>2088326.1</v>
      </c>
      <c r="F129" s="64">
        <v>569800</v>
      </c>
      <c r="G129" s="290" t="s">
        <v>523</v>
      </c>
    </row>
    <row r="130" spans="1:7" s="84" customFormat="1" ht="30" customHeight="1" x14ac:dyDescent="0.3">
      <c r="A130" s="91" t="s">
        <v>143</v>
      </c>
      <c r="B130" s="92" t="s">
        <v>350</v>
      </c>
      <c r="C130" s="279" t="s">
        <v>351</v>
      </c>
      <c r="D130" s="136">
        <v>60600</v>
      </c>
      <c r="E130" s="70">
        <v>60507.5</v>
      </c>
      <c r="F130" s="68">
        <v>60000</v>
      </c>
      <c r="G130" s="290" t="s">
        <v>524</v>
      </c>
    </row>
    <row r="131" spans="1:7" s="84" customFormat="1" ht="30" customHeight="1" x14ac:dyDescent="0.3">
      <c r="A131" s="91" t="s">
        <v>143</v>
      </c>
      <c r="B131" s="92" t="s">
        <v>353</v>
      </c>
      <c r="C131" s="279" t="s">
        <v>354</v>
      </c>
      <c r="D131" s="136">
        <v>20500</v>
      </c>
      <c r="E131" s="70">
        <v>20328</v>
      </c>
      <c r="F131" s="68">
        <v>25000</v>
      </c>
      <c r="G131" s="290" t="s">
        <v>525</v>
      </c>
    </row>
    <row r="132" spans="1:7" s="84" customFormat="1" ht="30" customHeight="1" x14ac:dyDescent="0.3">
      <c r="A132" s="313" t="s">
        <v>143</v>
      </c>
      <c r="B132" s="314" t="s">
        <v>365</v>
      </c>
      <c r="C132" s="315" t="s">
        <v>366</v>
      </c>
      <c r="D132" s="316">
        <v>1783000</v>
      </c>
      <c r="E132" s="317">
        <v>1782236.13</v>
      </c>
      <c r="F132" s="304">
        <v>0</v>
      </c>
      <c r="G132" s="303" t="s">
        <v>526</v>
      </c>
    </row>
    <row r="133" spans="1:7" s="84" customFormat="1" ht="30" customHeight="1" thickBot="1" x14ac:dyDescent="0.35">
      <c r="A133" s="282" t="s">
        <v>143</v>
      </c>
      <c r="B133" s="283" t="s">
        <v>527</v>
      </c>
      <c r="C133" s="284" t="s">
        <v>528</v>
      </c>
      <c r="D133" s="285">
        <v>887300</v>
      </c>
      <c r="E133" s="286">
        <v>887282.31</v>
      </c>
      <c r="F133" s="287">
        <v>0</v>
      </c>
      <c r="G133" s="303" t="s">
        <v>529</v>
      </c>
    </row>
    <row r="134" spans="1:7" s="84" customFormat="1" ht="15" customHeight="1" thickBot="1" x14ac:dyDescent="0.35">
      <c r="A134" s="98" t="s">
        <v>143</v>
      </c>
      <c r="B134" s="99" t="s">
        <v>11</v>
      </c>
      <c r="C134" s="276"/>
      <c r="D134" s="138">
        <f t="shared" ref="D134:E134" si="11">SUM(D117:D133)</f>
        <v>6795968</v>
      </c>
      <c r="E134" s="112">
        <f t="shared" si="11"/>
        <v>6777463.9499999993</v>
      </c>
      <c r="F134" s="113">
        <f>SUM(F117:F133)</f>
        <v>2600000</v>
      </c>
      <c r="G134" s="100" t="s">
        <v>530</v>
      </c>
    </row>
    <row r="135" spans="1:7" s="84" customFormat="1" ht="30" customHeight="1" x14ac:dyDescent="0.3">
      <c r="A135" s="88" t="s">
        <v>531</v>
      </c>
      <c r="B135" s="89" t="s">
        <v>317</v>
      </c>
      <c r="C135" s="277" t="s">
        <v>318</v>
      </c>
      <c r="D135" s="135">
        <v>4600</v>
      </c>
      <c r="E135" s="73">
        <v>4573.8999999999996</v>
      </c>
      <c r="F135" s="110">
        <v>5000</v>
      </c>
      <c r="G135" s="301" t="s">
        <v>532</v>
      </c>
    </row>
    <row r="136" spans="1:7" s="84" customFormat="1" ht="30" customHeight="1" x14ac:dyDescent="0.3">
      <c r="A136" s="91" t="s">
        <v>531</v>
      </c>
      <c r="B136" s="92" t="s">
        <v>323</v>
      </c>
      <c r="C136" s="279" t="s">
        <v>324</v>
      </c>
      <c r="D136" s="136">
        <v>42700</v>
      </c>
      <c r="E136" s="70">
        <v>42650</v>
      </c>
      <c r="F136" s="68">
        <v>45000</v>
      </c>
      <c r="G136" s="290" t="s">
        <v>533</v>
      </c>
    </row>
    <row r="137" spans="1:7" s="84" customFormat="1" ht="30" customHeight="1" thickBot="1" x14ac:dyDescent="0.35">
      <c r="A137" s="95" t="s">
        <v>531</v>
      </c>
      <c r="B137" s="96" t="s">
        <v>326</v>
      </c>
      <c r="C137" s="275" t="s">
        <v>327</v>
      </c>
      <c r="D137" s="137">
        <v>338500</v>
      </c>
      <c r="E137" s="72">
        <v>338456.44</v>
      </c>
      <c r="F137" s="111">
        <v>400000</v>
      </c>
      <c r="G137" s="305" t="s">
        <v>534</v>
      </c>
    </row>
    <row r="138" spans="1:7" s="84" customFormat="1" ht="15" customHeight="1" thickBot="1" x14ac:dyDescent="0.35">
      <c r="A138" s="98" t="s">
        <v>531</v>
      </c>
      <c r="B138" s="99" t="s">
        <v>535</v>
      </c>
      <c r="C138" s="276"/>
      <c r="D138" s="138">
        <f t="shared" ref="D138:E138" si="12">SUM(D135:D137)</f>
        <v>385800</v>
      </c>
      <c r="E138" s="112">
        <f t="shared" si="12"/>
        <v>385680.34</v>
      </c>
      <c r="F138" s="113">
        <f>SUM(F135:F137)</f>
        <v>450000</v>
      </c>
      <c r="G138" s="100" t="s">
        <v>536</v>
      </c>
    </row>
    <row r="139" spans="1:7" s="84" customFormat="1" ht="30" customHeight="1" x14ac:dyDescent="0.3">
      <c r="A139" s="88" t="s">
        <v>537</v>
      </c>
      <c r="B139" s="89" t="s">
        <v>323</v>
      </c>
      <c r="C139" s="277" t="s">
        <v>324</v>
      </c>
      <c r="D139" s="135">
        <v>500</v>
      </c>
      <c r="E139" s="73">
        <v>485</v>
      </c>
      <c r="F139" s="110">
        <v>1000</v>
      </c>
      <c r="G139" s="90" t="s">
        <v>538</v>
      </c>
    </row>
    <row r="140" spans="1:7" s="84" customFormat="1" ht="30" customHeight="1" x14ac:dyDescent="0.3">
      <c r="A140" s="91" t="s">
        <v>537</v>
      </c>
      <c r="B140" s="92" t="s">
        <v>326</v>
      </c>
      <c r="C140" s="279" t="s">
        <v>327</v>
      </c>
      <c r="D140" s="136">
        <v>19100</v>
      </c>
      <c r="E140" s="70">
        <v>19034</v>
      </c>
      <c r="F140" s="68">
        <v>9000</v>
      </c>
      <c r="G140" s="93" t="s">
        <v>539</v>
      </c>
    </row>
    <row r="141" spans="1:7" s="84" customFormat="1" ht="30" customHeight="1" thickBot="1" x14ac:dyDescent="0.35">
      <c r="A141" s="348" t="s">
        <v>537</v>
      </c>
      <c r="B141" s="349" t="s">
        <v>540</v>
      </c>
      <c r="C141" s="350" t="s">
        <v>541</v>
      </c>
      <c r="D141" s="351">
        <v>7631</v>
      </c>
      <c r="E141" s="352">
        <v>7631</v>
      </c>
      <c r="F141" s="353">
        <v>0</v>
      </c>
      <c r="G141" s="354" t="s">
        <v>542</v>
      </c>
    </row>
    <row r="142" spans="1:7" s="84" customFormat="1" ht="15" customHeight="1" thickBot="1" x14ac:dyDescent="0.35">
      <c r="A142" s="98" t="s">
        <v>537</v>
      </c>
      <c r="B142" s="99" t="s">
        <v>543</v>
      </c>
      <c r="C142" s="276"/>
      <c r="D142" s="138">
        <f t="shared" ref="D142:E142" si="13">SUM(D139:D141)</f>
        <v>27231</v>
      </c>
      <c r="E142" s="112">
        <f t="shared" si="13"/>
        <v>27150</v>
      </c>
      <c r="F142" s="113">
        <f>SUM(F139:F141)</f>
        <v>10000</v>
      </c>
      <c r="G142" s="100" t="s">
        <v>544</v>
      </c>
    </row>
    <row r="143" spans="1:7" s="84" customFormat="1" ht="30" customHeight="1" thickBot="1" x14ac:dyDescent="0.35">
      <c r="A143" s="101" t="s">
        <v>545</v>
      </c>
      <c r="B143" s="102" t="s">
        <v>323</v>
      </c>
      <c r="C143" s="299" t="s">
        <v>324</v>
      </c>
      <c r="D143" s="139">
        <v>11010</v>
      </c>
      <c r="E143" s="71">
        <v>11010</v>
      </c>
      <c r="F143" s="116">
        <v>10680</v>
      </c>
      <c r="G143" s="103" t="s">
        <v>546</v>
      </c>
    </row>
    <row r="144" spans="1:7" s="84" customFormat="1" ht="15" customHeight="1" thickBot="1" x14ac:dyDescent="0.35">
      <c r="A144" s="98" t="s">
        <v>545</v>
      </c>
      <c r="B144" s="99" t="s">
        <v>547</v>
      </c>
      <c r="C144" s="276"/>
      <c r="D144" s="138">
        <f t="shared" ref="D144:E144" si="14">SUM(D143)</f>
        <v>11010</v>
      </c>
      <c r="E144" s="112">
        <f t="shared" si="14"/>
        <v>11010</v>
      </c>
      <c r="F144" s="113">
        <f>SUM(F143)</f>
        <v>10680</v>
      </c>
      <c r="G144" s="100" t="s">
        <v>548</v>
      </c>
    </row>
    <row r="145" spans="1:7" s="84" customFormat="1" ht="30" customHeight="1" x14ac:dyDescent="0.3">
      <c r="A145" s="88" t="s">
        <v>549</v>
      </c>
      <c r="B145" s="89" t="s">
        <v>338</v>
      </c>
      <c r="C145" s="277" t="s">
        <v>339</v>
      </c>
      <c r="D145" s="135">
        <v>1500</v>
      </c>
      <c r="E145" s="73">
        <v>1260</v>
      </c>
      <c r="F145" s="66">
        <v>2000</v>
      </c>
      <c r="G145" s="90" t="s">
        <v>550</v>
      </c>
    </row>
    <row r="146" spans="1:7" s="84" customFormat="1" ht="30" customHeight="1" x14ac:dyDescent="0.3">
      <c r="A146" s="91" t="s">
        <v>549</v>
      </c>
      <c r="B146" s="92" t="s">
        <v>317</v>
      </c>
      <c r="C146" s="279" t="s">
        <v>318</v>
      </c>
      <c r="D146" s="136">
        <v>13000</v>
      </c>
      <c r="E146" s="70">
        <v>12672</v>
      </c>
      <c r="F146" s="68">
        <v>13000</v>
      </c>
      <c r="G146" s="93" t="s">
        <v>551</v>
      </c>
    </row>
    <row r="147" spans="1:7" s="84" customFormat="1" ht="30" customHeight="1" x14ac:dyDescent="0.3">
      <c r="A147" s="91" t="s">
        <v>549</v>
      </c>
      <c r="B147" s="92" t="s">
        <v>323</v>
      </c>
      <c r="C147" s="279" t="s">
        <v>324</v>
      </c>
      <c r="D147" s="136">
        <v>9200</v>
      </c>
      <c r="E147" s="70">
        <v>9200</v>
      </c>
      <c r="F147" s="68">
        <v>10000</v>
      </c>
      <c r="G147" s="93" t="s">
        <v>552</v>
      </c>
    </row>
    <row r="148" spans="1:7" s="84" customFormat="1" ht="30" customHeight="1" x14ac:dyDescent="0.3">
      <c r="A148" s="91" t="s">
        <v>549</v>
      </c>
      <c r="B148" s="92" t="s">
        <v>350</v>
      </c>
      <c r="C148" s="279" t="s">
        <v>351</v>
      </c>
      <c r="D148" s="136">
        <v>50</v>
      </c>
      <c r="E148" s="70">
        <v>50</v>
      </c>
      <c r="F148" s="68">
        <v>500</v>
      </c>
      <c r="G148" s="93" t="s">
        <v>553</v>
      </c>
    </row>
    <row r="149" spans="1:7" s="84" customFormat="1" ht="30" customHeight="1" thickBot="1" x14ac:dyDescent="0.35">
      <c r="A149" s="95" t="s">
        <v>549</v>
      </c>
      <c r="B149" s="96" t="s">
        <v>353</v>
      </c>
      <c r="C149" s="275" t="s">
        <v>354</v>
      </c>
      <c r="D149" s="137">
        <v>30600</v>
      </c>
      <c r="E149" s="72">
        <v>30599</v>
      </c>
      <c r="F149" s="111">
        <v>57000</v>
      </c>
      <c r="G149" s="97" t="s">
        <v>554</v>
      </c>
    </row>
    <row r="150" spans="1:7" s="84" customFormat="1" ht="15" customHeight="1" thickBot="1" x14ac:dyDescent="0.35">
      <c r="A150" s="98" t="s">
        <v>549</v>
      </c>
      <c r="B150" s="99" t="s">
        <v>555</v>
      </c>
      <c r="C150" s="276"/>
      <c r="D150" s="138">
        <f t="shared" ref="D150:E150" si="15">SUM(D145:D149)</f>
        <v>54350</v>
      </c>
      <c r="E150" s="112">
        <f t="shared" si="15"/>
        <v>53781</v>
      </c>
      <c r="F150" s="113">
        <f>SUM(F145:F149)</f>
        <v>82500</v>
      </c>
      <c r="G150" s="100" t="s">
        <v>556</v>
      </c>
    </row>
    <row r="151" spans="1:7" s="84" customFormat="1" ht="30" customHeight="1" x14ac:dyDescent="0.3">
      <c r="A151" s="88" t="s">
        <v>557</v>
      </c>
      <c r="B151" s="89" t="s">
        <v>338</v>
      </c>
      <c r="C151" s="277" t="s">
        <v>339</v>
      </c>
      <c r="D151" s="135">
        <v>120000</v>
      </c>
      <c r="E151" s="73">
        <v>113811</v>
      </c>
      <c r="F151" s="66">
        <v>140000</v>
      </c>
      <c r="G151" s="301" t="s">
        <v>558</v>
      </c>
    </row>
    <row r="152" spans="1:7" s="84" customFormat="1" ht="30" customHeight="1" x14ac:dyDescent="0.3">
      <c r="A152" s="91" t="s">
        <v>557</v>
      </c>
      <c r="B152" s="92" t="s">
        <v>317</v>
      </c>
      <c r="C152" s="279" t="s">
        <v>318</v>
      </c>
      <c r="D152" s="136">
        <v>29000</v>
      </c>
      <c r="E152" s="70">
        <v>28909.4</v>
      </c>
      <c r="F152" s="68">
        <v>50000</v>
      </c>
      <c r="G152" s="290" t="s">
        <v>559</v>
      </c>
    </row>
    <row r="153" spans="1:7" s="84" customFormat="1" ht="30" customHeight="1" x14ac:dyDescent="0.3">
      <c r="A153" s="91" t="s">
        <v>557</v>
      </c>
      <c r="B153" s="92" t="s">
        <v>431</v>
      </c>
      <c r="C153" s="279" t="s">
        <v>432</v>
      </c>
      <c r="D153" s="136">
        <v>3000</v>
      </c>
      <c r="E153" s="70">
        <v>2856.96</v>
      </c>
      <c r="F153" s="68">
        <v>3000</v>
      </c>
      <c r="G153" s="290" t="s">
        <v>560</v>
      </c>
    </row>
    <row r="154" spans="1:7" s="84" customFormat="1" ht="30" customHeight="1" x14ac:dyDescent="0.3">
      <c r="A154" s="91" t="s">
        <v>557</v>
      </c>
      <c r="B154" s="92" t="s">
        <v>485</v>
      </c>
      <c r="C154" s="279" t="s">
        <v>486</v>
      </c>
      <c r="D154" s="136">
        <v>52000</v>
      </c>
      <c r="E154" s="70">
        <v>51761.78</v>
      </c>
      <c r="F154" s="68">
        <v>60000</v>
      </c>
      <c r="G154" s="290" t="s">
        <v>561</v>
      </c>
    </row>
    <row r="155" spans="1:7" s="84" customFormat="1" ht="30" customHeight="1" x14ac:dyDescent="0.3">
      <c r="A155" s="91" t="s">
        <v>557</v>
      </c>
      <c r="B155" s="92" t="s">
        <v>397</v>
      </c>
      <c r="C155" s="279" t="s">
        <v>398</v>
      </c>
      <c r="D155" s="136">
        <v>26500</v>
      </c>
      <c r="E155" s="70">
        <v>26421.09</v>
      </c>
      <c r="F155" s="68">
        <v>30000</v>
      </c>
      <c r="G155" s="290" t="s">
        <v>562</v>
      </c>
    </row>
    <row r="156" spans="1:7" s="84" customFormat="1" ht="30" customHeight="1" x14ac:dyDescent="0.3">
      <c r="A156" s="91" t="s">
        <v>557</v>
      </c>
      <c r="B156" s="92" t="s">
        <v>516</v>
      </c>
      <c r="C156" s="279" t="s">
        <v>517</v>
      </c>
      <c r="D156" s="136">
        <v>115500</v>
      </c>
      <c r="E156" s="70">
        <v>115361.15</v>
      </c>
      <c r="F156" s="68">
        <v>120000</v>
      </c>
      <c r="G156" s="290" t="s">
        <v>563</v>
      </c>
    </row>
    <row r="157" spans="1:7" s="84" customFormat="1" ht="30" customHeight="1" x14ac:dyDescent="0.3">
      <c r="A157" s="91" t="s">
        <v>557</v>
      </c>
      <c r="B157" s="92" t="s">
        <v>343</v>
      </c>
      <c r="C157" s="279" t="s">
        <v>344</v>
      </c>
      <c r="D157" s="136">
        <v>7300</v>
      </c>
      <c r="E157" s="70">
        <v>7207.39</v>
      </c>
      <c r="F157" s="68">
        <v>8000</v>
      </c>
      <c r="G157" s="290" t="s">
        <v>564</v>
      </c>
    </row>
    <row r="158" spans="1:7" s="84" customFormat="1" ht="45" customHeight="1" x14ac:dyDescent="0.3">
      <c r="A158" s="91" t="s">
        <v>557</v>
      </c>
      <c r="B158" s="92" t="s">
        <v>323</v>
      </c>
      <c r="C158" s="279" t="s">
        <v>324</v>
      </c>
      <c r="D158" s="136">
        <v>244200</v>
      </c>
      <c r="E158" s="70">
        <v>244140.84</v>
      </c>
      <c r="F158" s="68">
        <v>289000</v>
      </c>
      <c r="G158" s="290" t="s">
        <v>565</v>
      </c>
    </row>
    <row r="159" spans="1:7" s="84" customFormat="1" ht="30" customHeight="1" x14ac:dyDescent="0.3">
      <c r="A159" s="91" t="s">
        <v>557</v>
      </c>
      <c r="B159" s="92" t="s">
        <v>326</v>
      </c>
      <c r="C159" s="279" t="s">
        <v>327</v>
      </c>
      <c r="D159" s="136">
        <v>60000</v>
      </c>
      <c r="E159" s="70">
        <v>59305.2</v>
      </c>
      <c r="F159" s="68">
        <v>100000</v>
      </c>
      <c r="G159" s="290" t="s">
        <v>566</v>
      </c>
    </row>
    <row r="160" spans="1:7" s="84" customFormat="1" ht="30" customHeight="1" x14ac:dyDescent="0.3">
      <c r="A160" s="91" t="s">
        <v>557</v>
      </c>
      <c r="B160" s="92" t="s">
        <v>353</v>
      </c>
      <c r="C160" s="279" t="s">
        <v>354</v>
      </c>
      <c r="D160" s="136">
        <v>94000</v>
      </c>
      <c r="E160" s="70">
        <v>93508.09</v>
      </c>
      <c r="F160" s="68">
        <v>50000</v>
      </c>
      <c r="G160" s="302" t="s">
        <v>567</v>
      </c>
    </row>
    <row r="161" spans="1:7" s="84" customFormat="1" ht="30" customHeight="1" x14ac:dyDescent="0.3">
      <c r="A161" s="328" t="s">
        <v>557</v>
      </c>
      <c r="B161" s="329" t="s">
        <v>309</v>
      </c>
      <c r="C161" s="330" t="s">
        <v>310</v>
      </c>
      <c r="D161" s="331">
        <v>475000</v>
      </c>
      <c r="E161" s="332">
        <v>475000</v>
      </c>
      <c r="F161" s="333">
        <v>450000</v>
      </c>
      <c r="G161" s="334" t="s">
        <v>568</v>
      </c>
    </row>
    <row r="162" spans="1:7" s="84" customFormat="1" ht="30" customHeight="1" thickBot="1" x14ac:dyDescent="0.35">
      <c r="A162" s="282" t="s">
        <v>557</v>
      </c>
      <c r="B162" s="283" t="s">
        <v>365</v>
      </c>
      <c r="C162" s="284" t="s">
        <v>366</v>
      </c>
      <c r="D162" s="285">
        <v>16500</v>
      </c>
      <c r="E162" s="286">
        <v>16465.96</v>
      </c>
      <c r="F162" s="287">
        <v>1500000</v>
      </c>
      <c r="G162" s="288" t="s">
        <v>569</v>
      </c>
    </row>
    <row r="163" spans="1:7" s="84" customFormat="1" ht="15" customHeight="1" thickBot="1" x14ac:dyDescent="0.35">
      <c r="A163" s="98" t="s">
        <v>557</v>
      </c>
      <c r="B163" s="99" t="s">
        <v>570</v>
      </c>
      <c r="C163" s="276"/>
      <c r="D163" s="138">
        <f>SUM(D151:D162)</f>
        <v>1243000</v>
      </c>
      <c r="E163" s="112">
        <f>SUM(E151:E162)</f>
        <v>1234748.8599999999</v>
      </c>
      <c r="F163" s="113">
        <f>SUM(F151:F162)</f>
        <v>2800000</v>
      </c>
      <c r="G163" s="100" t="s">
        <v>571</v>
      </c>
    </row>
    <row r="164" spans="1:7" s="84" customFormat="1" ht="30" customHeight="1" x14ac:dyDescent="0.3">
      <c r="A164" s="91" t="s">
        <v>572</v>
      </c>
      <c r="B164" s="92" t="s">
        <v>317</v>
      </c>
      <c r="C164" s="279" t="s">
        <v>318</v>
      </c>
      <c r="D164" s="136">
        <v>208</v>
      </c>
      <c r="E164" s="70">
        <v>208</v>
      </c>
      <c r="F164" s="68">
        <v>1000</v>
      </c>
      <c r="G164" s="290" t="s">
        <v>573</v>
      </c>
    </row>
    <row r="165" spans="1:7" s="84" customFormat="1" ht="30" customHeight="1" x14ac:dyDescent="0.3">
      <c r="A165" s="91" t="s">
        <v>572</v>
      </c>
      <c r="B165" s="92" t="s">
        <v>343</v>
      </c>
      <c r="C165" s="279" t="s">
        <v>344</v>
      </c>
      <c r="D165" s="136">
        <v>5800</v>
      </c>
      <c r="E165" s="70">
        <v>5742.07</v>
      </c>
      <c r="F165" s="68">
        <v>6000</v>
      </c>
      <c r="G165" s="290" t="s">
        <v>574</v>
      </c>
    </row>
    <row r="166" spans="1:7" s="84" customFormat="1" ht="30" customHeight="1" x14ac:dyDescent="0.3">
      <c r="A166" s="91" t="s">
        <v>572</v>
      </c>
      <c r="B166" s="92" t="s">
        <v>323</v>
      </c>
      <c r="C166" s="279" t="s">
        <v>324</v>
      </c>
      <c r="D166" s="136">
        <v>3600</v>
      </c>
      <c r="E166" s="70">
        <v>3600</v>
      </c>
      <c r="F166" s="68">
        <v>3000</v>
      </c>
      <c r="G166" s="290" t="s">
        <v>575</v>
      </c>
    </row>
    <row r="167" spans="1:7" s="84" customFormat="1" ht="30" customHeight="1" x14ac:dyDescent="0.3">
      <c r="A167" s="91" t="s">
        <v>572</v>
      </c>
      <c r="B167" s="92" t="s">
        <v>326</v>
      </c>
      <c r="C167" s="279" t="s">
        <v>327</v>
      </c>
      <c r="D167" s="136">
        <v>0</v>
      </c>
      <c r="E167" s="70">
        <v>0</v>
      </c>
      <c r="F167" s="68">
        <v>10000</v>
      </c>
      <c r="G167" s="290" t="s">
        <v>576</v>
      </c>
    </row>
    <row r="168" spans="1:7" s="318" customFormat="1" ht="30" customHeight="1" x14ac:dyDescent="0.3">
      <c r="A168" s="308" t="s">
        <v>572</v>
      </c>
      <c r="B168" s="309" t="s">
        <v>353</v>
      </c>
      <c r="C168" s="310" t="s">
        <v>354</v>
      </c>
      <c r="D168" s="136">
        <v>3000</v>
      </c>
      <c r="E168" s="70">
        <v>2987</v>
      </c>
      <c r="F168" s="64">
        <v>0</v>
      </c>
      <c r="G168" s="311" t="s">
        <v>577</v>
      </c>
    </row>
    <row r="169" spans="1:7" s="84" customFormat="1" ht="30" customHeight="1" x14ac:dyDescent="0.3">
      <c r="A169" s="328" t="s">
        <v>572</v>
      </c>
      <c r="B169" s="329" t="s">
        <v>309</v>
      </c>
      <c r="C169" s="330" t="s">
        <v>310</v>
      </c>
      <c r="D169" s="331">
        <v>30000</v>
      </c>
      <c r="E169" s="332">
        <v>30000</v>
      </c>
      <c r="F169" s="333">
        <v>30000</v>
      </c>
      <c r="G169" s="341" t="s">
        <v>578</v>
      </c>
    </row>
    <row r="170" spans="1:7" s="84" customFormat="1" ht="30" customHeight="1" thickBot="1" x14ac:dyDescent="0.35">
      <c r="A170" s="282" t="s">
        <v>572</v>
      </c>
      <c r="B170" s="283" t="s">
        <v>365</v>
      </c>
      <c r="C170" s="284" t="s">
        <v>366</v>
      </c>
      <c r="D170" s="285">
        <v>165600</v>
      </c>
      <c r="E170" s="286">
        <v>165521.45000000001</v>
      </c>
      <c r="F170" s="287">
        <v>100000</v>
      </c>
      <c r="G170" s="288" t="s">
        <v>579</v>
      </c>
    </row>
    <row r="171" spans="1:7" s="84" customFormat="1" ht="15" customHeight="1" thickBot="1" x14ac:dyDescent="0.35">
      <c r="A171" s="98" t="s">
        <v>572</v>
      </c>
      <c r="B171" s="99" t="s">
        <v>580</v>
      </c>
      <c r="C171" s="276"/>
      <c r="D171" s="138">
        <f>SUM(D164:D170)</f>
        <v>208208</v>
      </c>
      <c r="E171" s="112">
        <f>SUM(E164:E170)</f>
        <v>208058.52000000002</v>
      </c>
      <c r="F171" s="113">
        <f>SUM(F164:F170)</f>
        <v>150000</v>
      </c>
      <c r="G171" s="100" t="s">
        <v>581</v>
      </c>
    </row>
    <row r="172" spans="1:7" s="84" customFormat="1" ht="30" customHeight="1" x14ac:dyDescent="0.3">
      <c r="A172" s="88" t="s">
        <v>146</v>
      </c>
      <c r="B172" s="89" t="s">
        <v>386</v>
      </c>
      <c r="C172" s="277" t="s">
        <v>387</v>
      </c>
      <c r="D172" s="135">
        <v>244000</v>
      </c>
      <c r="E172" s="73">
        <v>239331</v>
      </c>
      <c r="F172" s="66">
        <v>200000</v>
      </c>
      <c r="G172" s="301" t="s">
        <v>582</v>
      </c>
    </row>
    <row r="173" spans="1:7" s="84" customFormat="1" ht="30" customHeight="1" x14ac:dyDescent="0.3">
      <c r="A173" s="91" t="s">
        <v>146</v>
      </c>
      <c r="B173" s="92" t="s">
        <v>389</v>
      </c>
      <c r="C173" s="279" t="s">
        <v>390</v>
      </c>
      <c r="D173" s="136">
        <v>60500</v>
      </c>
      <c r="E173" s="70">
        <v>59353</v>
      </c>
      <c r="F173" s="64">
        <v>50000</v>
      </c>
      <c r="G173" s="290" t="s">
        <v>583</v>
      </c>
    </row>
    <row r="174" spans="1:7" s="84" customFormat="1" ht="30" customHeight="1" x14ac:dyDescent="0.3">
      <c r="A174" s="91" t="s">
        <v>146</v>
      </c>
      <c r="B174" s="92" t="s">
        <v>392</v>
      </c>
      <c r="C174" s="279" t="s">
        <v>393</v>
      </c>
      <c r="D174" s="136">
        <v>22000</v>
      </c>
      <c r="E174" s="70">
        <v>21540</v>
      </c>
      <c r="F174" s="64">
        <v>18000</v>
      </c>
      <c r="G174" s="290" t="s">
        <v>584</v>
      </c>
    </row>
    <row r="175" spans="1:7" s="84" customFormat="1" ht="30" customHeight="1" x14ac:dyDescent="0.3">
      <c r="A175" s="91" t="s">
        <v>146</v>
      </c>
      <c r="B175" s="92" t="s">
        <v>317</v>
      </c>
      <c r="C175" s="279" t="s">
        <v>318</v>
      </c>
      <c r="D175" s="136">
        <v>85100</v>
      </c>
      <c r="E175" s="70">
        <v>85048.55</v>
      </c>
      <c r="F175" s="64">
        <v>300000</v>
      </c>
      <c r="G175" s="290" t="s">
        <v>585</v>
      </c>
    </row>
    <row r="176" spans="1:7" s="84" customFormat="1" ht="30" customHeight="1" x14ac:dyDescent="0.3">
      <c r="A176" s="91" t="s">
        <v>146</v>
      </c>
      <c r="B176" s="92" t="s">
        <v>431</v>
      </c>
      <c r="C176" s="279" t="s">
        <v>432</v>
      </c>
      <c r="D176" s="136">
        <v>900</v>
      </c>
      <c r="E176" s="70">
        <v>848.16</v>
      </c>
      <c r="F176" s="64">
        <v>1000</v>
      </c>
      <c r="G176" s="290" t="s">
        <v>586</v>
      </c>
    </row>
    <row r="177" spans="1:7" s="84" customFormat="1" ht="30" customHeight="1" x14ac:dyDescent="0.3">
      <c r="A177" s="91" t="s">
        <v>146</v>
      </c>
      <c r="B177" s="92" t="s">
        <v>587</v>
      </c>
      <c r="C177" s="279" t="s">
        <v>588</v>
      </c>
      <c r="D177" s="136">
        <v>199000</v>
      </c>
      <c r="E177" s="70">
        <v>198765.41</v>
      </c>
      <c r="F177" s="64">
        <v>200000</v>
      </c>
      <c r="G177" s="290" t="s">
        <v>589</v>
      </c>
    </row>
    <row r="178" spans="1:7" s="84" customFormat="1" ht="30" customHeight="1" x14ac:dyDescent="0.3">
      <c r="A178" s="91" t="s">
        <v>146</v>
      </c>
      <c r="B178" s="92" t="s">
        <v>397</v>
      </c>
      <c r="C178" s="279" t="s">
        <v>398</v>
      </c>
      <c r="D178" s="136">
        <v>88100</v>
      </c>
      <c r="E178" s="70">
        <v>88019.199999999997</v>
      </c>
      <c r="F178" s="64">
        <v>100000</v>
      </c>
      <c r="G178" s="290" t="s">
        <v>590</v>
      </c>
    </row>
    <row r="179" spans="1:7" s="84" customFormat="1" ht="30" customHeight="1" x14ac:dyDescent="0.3">
      <c r="A179" s="91" t="s">
        <v>146</v>
      </c>
      <c r="B179" s="92" t="s">
        <v>323</v>
      </c>
      <c r="C179" s="279" t="s">
        <v>324</v>
      </c>
      <c r="D179" s="136">
        <v>42000</v>
      </c>
      <c r="E179" s="70">
        <v>41629</v>
      </c>
      <c r="F179" s="64">
        <v>60000</v>
      </c>
      <c r="G179" s="290" t="s">
        <v>591</v>
      </c>
    </row>
    <row r="180" spans="1:7" s="84" customFormat="1" ht="30" customHeight="1" x14ac:dyDescent="0.3">
      <c r="A180" s="91" t="s">
        <v>146</v>
      </c>
      <c r="B180" s="92" t="s">
        <v>326</v>
      </c>
      <c r="C180" s="279" t="s">
        <v>327</v>
      </c>
      <c r="D180" s="136">
        <v>233000</v>
      </c>
      <c r="E180" s="70">
        <v>232591.21</v>
      </c>
      <c r="F180" s="64">
        <v>324000</v>
      </c>
      <c r="G180" s="290" t="s">
        <v>592</v>
      </c>
    </row>
    <row r="181" spans="1:7" s="84" customFormat="1" ht="30" customHeight="1" x14ac:dyDescent="0.3">
      <c r="A181" s="91" t="s">
        <v>146</v>
      </c>
      <c r="B181" s="92" t="s">
        <v>503</v>
      </c>
      <c r="C181" s="279" t="s">
        <v>504</v>
      </c>
      <c r="D181" s="136">
        <v>12000</v>
      </c>
      <c r="E181" s="70">
        <v>11050</v>
      </c>
      <c r="F181" s="64">
        <v>12000</v>
      </c>
      <c r="G181" s="290" t="s">
        <v>593</v>
      </c>
    </row>
    <row r="182" spans="1:7" s="84" customFormat="1" ht="30" customHeight="1" x14ac:dyDescent="0.3">
      <c r="A182" s="91" t="s">
        <v>146</v>
      </c>
      <c r="B182" s="92" t="s">
        <v>332</v>
      </c>
      <c r="C182" s="279" t="s">
        <v>333</v>
      </c>
      <c r="D182" s="136">
        <v>0</v>
      </c>
      <c r="E182" s="70">
        <v>0</v>
      </c>
      <c r="F182" s="64">
        <v>35000</v>
      </c>
      <c r="G182" s="305" t="s">
        <v>594</v>
      </c>
    </row>
    <row r="183" spans="1:7" s="84" customFormat="1" ht="30" customHeight="1" thickBot="1" x14ac:dyDescent="0.35">
      <c r="A183" s="282" t="s">
        <v>146</v>
      </c>
      <c r="B183" s="283" t="s">
        <v>527</v>
      </c>
      <c r="C183" s="284" t="s">
        <v>528</v>
      </c>
      <c r="D183" s="285">
        <v>962233</v>
      </c>
      <c r="E183" s="286">
        <v>962233</v>
      </c>
      <c r="F183" s="287">
        <v>0</v>
      </c>
      <c r="G183" s="303" t="s">
        <v>595</v>
      </c>
    </row>
    <row r="184" spans="1:7" s="84" customFormat="1" ht="15" customHeight="1" thickBot="1" x14ac:dyDescent="0.35">
      <c r="A184" s="98" t="s">
        <v>146</v>
      </c>
      <c r="B184" s="99" t="s">
        <v>12</v>
      </c>
      <c r="C184" s="276"/>
      <c r="D184" s="138">
        <f t="shared" ref="D184:E184" si="16">SUM(D172:D183)</f>
        <v>1948833</v>
      </c>
      <c r="E184" s="112">
        <f t="shared" si="16"/>
        <v>1940408.5299999998</v>
      </c>
      <c r="F184" s="113">
        <f>SUM(F172:F183)</f>
        <v>1300000</v>
      </c>
      <c r="G184" s="100" t="s">
        <v>235</v>
      </c>
    </row>
    <row r="185" spans="1:7" s="84" customFormat="1" ht="30" customHeight="1" x14ac:dyDescent="0.3">
      <c r="A185" s="88" t="s">
        <v>147</v>
      </c>
      <c r="B185" s="89" t="s">
        <v>386</v>
      </c>
      <c r="C185" s="277" t="s">
        <v>387</v>
      </c>
      <c r="D185" s="135">
        <v>88000</v>
      </c>
      <c r="E185" s="73">
        <v>87600</v>
      </c>
      <c r="F185" s="66">
        <v>88000</v>
      </c>
      <c r="G185" s="301" t="s">
        <v>596</v>
      </c>
    </row>
    <row r="186" spans="1:7" s="84" customFormat="1" ht="30" customHeight="1" x14ac:dyDescent="0.3">
      <c r="A186" s="91" t="s">
        <v>147</v>
      </c>
      <c r="B186" s="92" t="s">
        <v>389</v>
      </c>
      <c r="C186" s="279" t="s">
        <v>390</v>
      </c>
      <c r="D186" s="136">
        <v>22000</v>
      </c>
      <c r="E186" s="70">
        <v>21720</v>
      </c>
      <c r="F186" s="64">
        <v>22000</v>
      </c>
      <c r="G186" s="290" t="s">
        <v>597</v>
      </c>
    </row>
    <row r="187" spans="1:7" s="84" customFormat="1" ht="30" customHeight="1" x14ac:dyDescent="0.3">
      <c r="A187" s="91" t="s">
        <v>147</v>
      </c>
      <c r="B187" s="92" t="s">
        <v>392</v>
      </c>
      <c r="C187" s="279" t="s">
        <v>393</v>
      </c>
      <c r="D187" s="136">
        <v>8000</v>
      </c>
      <c r="E187" s="70">
        <v>7884</v>
      </c>
      <c r="F187" s="64">
        <v>8000</v>
      </c>
      <c r="G187" s="290" t="s">
        <v>598</v>
      </c>
    </row>
    <row r="188" spans="1:7" s="84" customFormat="1" ht="30" customHeight="1" x14ac:dyDescent="0.3">
      <c r="A188" s="91" t="s">
        <v>147</v>
      </c>
      <c r="B188" s="92" t="s">
        <v>317</v>
      </c>
      <c r="C188" s="279" t="s">
        <v>318</v>
      </c>
      <c r="D188" s="136">
        <v>841300</v>
      </c>
      <c r="E188" s="70">
        <v>841274.6</v>
      </c>
      <c r="F188" s="68">
        <v>1200000</v>
      </c>
      <c r="G188" s="290" t="s">
        <v>599</v>
      </c>
    </row>
    <row r="189" spans="1:7" s="84" customFormat="1" ht="30" customHeight="1" x14ac:dyDescent="0.3">
      <c r="A189" s="91" t="s">
        <v>147</v>
      </c>
      <c r="B189" s="92" t="s">
        <v>431</v>
      </c>
      <c r="C189" s="279" t="s">
        <v>432</v>
      </c>
      <c r="D189" s="136">
        <v>308</v>
      </c>
      <c r="E189" s="70">
        <v>307.13</v>
      </c>
      <c r="F189" s="68">
        <v>500</v>
      </c>
      <c r="G189" s="290" t="s">
        <v>600</v>
      </c>
    </row>
    <row r="190" spans="1:7" s="84" customFormat="1" ht="30" customHeight="1" x14ac:dyDescent="0.3">
      <c r="A190" s="91" t="s">
        <v>147</v>
      </c>
      <c r="B190" s="92" t="s">
        <v>587</v>
      </c>
      <c r="C190" s="279" t="s">
        <v>588</v>
      </c>
      <c r="D190" s="136">
        <v>700000</v>
      </c>
      <c r="E190" s="70">
        <v>692176.21</v>
      </c>
      <c r="F190" s="68">
        <v>700000</v>
      </c>
      <c r="G190" s="290" t="s">
        <v>601</v>
      </c>
    </row>
    <row r="191" spans="1:7" s="84" customFormat="1" ht="30" customHeight="1" x14ac:dyDescent="0.3">
      <c r="A191" s="91" t="s">
        <v>147</v>
      </c>
      <c r="B191" s="92" t="s">
        <v>485</v>
      </c>
      <c r="C191" s="279" t="s">
        <v>486</v>
      </c>
      <c r="D191" s="136">
        <v>107800</v>
      </c>
      <c r="E191" s="70">
        <v>107749.75999999999</v>
      </c>
      <c r="F191" s="68">
        <v>120000</v>
      </c>
      <c r="G191" s="290" t="s">
        <v>602</v>
      </c>
    </row>
    <row r="192" spans="1:7" s="84" customFormat="1" ht="30" customHeight="1" x14ac:dyDescent="0.3">
      <c r="A192" s="91" t="s">
        <v>147</v>
      </c>
      <c r="B192" s="92" t="s">
        <v>397</v>
      </c>
      <c r="C192" s="279" t="s">
        <v>398</v>
      </c>
      <c r="D192" s="136">
        <v>189100</v>
      </c>
      <c r="E192" s="70">
        <v>189045.3</v>
      </c>
      <c r="F192" s="68">
        <v>200000</v>
      </c>
      <c r="G192" s="290" t="s">
        <v>603</v>
      </c>
    </row>
    <row r="193" spans="1:7" s="84" customFormat="1" ht="30" customHeight="1" x14ac:dyDescent="0.3">
      <c r="A193" s="91" t="s">
        <v>147</v>
      </c>
      <c r="B193" s="92" t="s">
        <v>516</v>
      </c>
      <c r="C193" s="279" t="s">
        <v>517</v>
      </c>
      <c r="D193" s="136">
        <v>115500</v>
      </c>
      <c r="E193" s="70">
        <v>115361.15</v>
      </c>
      <c r="F193" s="68">
        <v>150000</v>
      </c>
      <c r="G193" s="290" t="s">
        <v>604</v>
      </c>
    </row>
    <row r="194" spans="1:7" s="84" customFormat="1" ht="30" customHeight="1" x14ac:dyDescent="0.3">
      <c r="A194" s="91" t="s">
        <v>147</v>
      </c>
      <c r="B194" s="92" t="s">
        <v>320</v>
      </c>
      <c r="C194" s="279" t="s">
        <v>321</v>
      </c>
      <c r="D194" s="136">
        <v>1900</v>
      </c>
      <c r="E194" s="70">
        <v>1895.4</v>
      </c>
      <c r="F194" s="68">
        <v>2000</v>
      </c>
      <c r="G194" s="290" t="s">
        <v>605</v>
      </c>
    </row>
    <row r="195" spans="1:7" s="84" customFormat="1" ht="30" customHeight="1" x14ac:dyDescent="0.3">
      <c r="A195" s="91" t="s">
        <v>147</v>
      </c>
      <c r="B195" s="92" t="s">
        <v>489</v>
      </c>
      <c r="C195" s="279" t="s">
        <v>490</v>
      </c>
      <c r="D195" s="136">
        <v>3138</v>
      </c>
      <c r="E195" s="70">
        <v>3138</v>
      </c>
      <c r="F195" s="68">
        <v>3500</v>
      </c>
      <c r="G195" s="290" t="s">
        <v>606</v>
      </c>
    </row>
    <row r="196" spans="1:7" s="84" customFormat="1" ht="30" customHeight="1" x14ac:dyDescent="0.3">
      <c r="A196" s="91" t="s">
        <v>147</v>
      </c>
      <c r="B196" s="92" t="s">
        <v>361</v>
      </c>
      <c r="C196" s="279" t="s">
        <v>362</v>
      </c>
      <c r="D196" s="136">
        <v>356000</v>
      </c>
      <c r="E196" s="70">
        <v>355741.81</v>
      </c>
      <c r="F196" s="64">
        <v>342924</v>
      </c>
      <c r="G196" s="302" t="s">
        <v>607</v>
      </c>
    </row>
    <row r="197" spans="1:7" s="84" customFormat="1" ht="45" customHeight="1" x14ac:dyDescent="0.3">
      <c r="A197" s="91" t="s">
        <v>147</v>
      </c>
      <c r="B197" s="92" t="s">
        <v>323</v>
      </c>
      <c r="C197" s="279" t="s">
        <v>324</v>
      </c>
      <c r="D197" s="136">
        <v>108200</v>
      </c>
      <c r="E197" s="70">
        <v>108185.17</v>
      </c>
      <c r="F197" s="64">
        <v>170356</v>
      </c>
      <c r="G197" s="290" t="s">
        <v>608</v>
      </c>
    </row>
    <row r="198" spans="1:7" s="84" customFormat="1" ht="30" customHeight="1" x14ac:dyDescent="0.3">
      <c r="A198" s="91" t="s">
        <v>147</v>
      </c>
      <c r="B198" s="92" t="s">
        <v>326</v>
      </c>
      <c r="C198" s="279" t="s">
        <v>327</v>
      </c>
      <c r="D198" s="136">
        <v>1905000</v>
      </c>
      <c r="E198" s="70">
        <v>1904280.14</v>
      </c>
      <c r="F198" s="68">
        <v>2000000</v>
      </c>
      <c r="G198" s="290" t="s">
        <v>609</v>
      </c>
    </row>
    <row r="199" spans="1:7" s="84" customFormat="1" ht="30" customHeight="1" x14ac:dyDescent="0.3">
      <c r="A199" s="91" t="s">
        <v>147</v>
      </c>
      <c r="B199" s="92" t="s">
        <v>610</v>
      </c>
      <c r="C199" s="279" t="s">
        <v>611</v>
      </c>
      <c r="D199" s="136">
        <v>146136</v>
      </c>
      <c r="E199" s="70">
        <v>146136</v>
      </c>
      <c r="F199" s="64">
        <v>146136</v>
      </c>
      <c r="G199" s="302" t="s">
        <v>612</v>
      </c>
    </row>
    <row r="200" spans="1:7" s="84" customFormat="1" ht="30" customHeight="1" x14ac:dyDescent="0.3">
      <c r="A200" s="91" t="s">
        <v>147</v>
      </c>
      <c r="B200" s="92" t="s">
        <v>613</v>
      </c>
      <c r="C200" s="279" t="s">
        <v>614</v>
      </c>
      <c r="D200" s="136">
        <v>46584</v>
      </c>
      <c r="E200" s="70">
        <v>46584</v>
      </c>
      <c r="F200" s="64">
        <v>46584</v>
      </c>
      <c r="G200" s="291" t="s">
        <v>615</v>
      </c>
    </row>
    <row r="201" spans="1:7" s="84" customFormat="1" ht="30" customHeight="1" x14ac:dyDescent="0.3">
      <c r="A201" s="91" t="s">
        <v>147</v>
      </c>
      <c r="B201" s="92" t="s">
        <v>332</v>
      </c>
      <c r="C201" s="279" t="s">
        <v>333</v>
      </c>
      <c r="D201" s="136">
        <v>395200</v>
      </c>
      <c r="E201" s="70">
        <v>395136.1</v>
      </c>
      <c r="F201" s="68">
        <v>400000</v>
      </c>
      <c r="G201" s="291" t="s">
        <v>616</v>
      </c>
    </row>
    <row r="202" spans="1:7" s="84" customFormat="1" ht="30" customHeight="1" thickBot="1" x14ac:dyDescent="0.35">
      <c r="A202" s="282" t="s">
        <v>147</v>
      </c>
      <c r="B202" s="283" t="s">
        <v>365</v>
      </c>
      <c r="C202" s="284" t="s">
        <v>366</v>
      </c>
      <c r="D202" s="285">
        <v>0</v>
      </c>
      <c r="E202" s="286">
        <v>0</v>
      </c>
      <c r="F202" s="287">
        <v>500000</v>
      </c>
      <c r="G202" s="288" t="s">
        <v>617</v>
      </c>
    </row>
    <row r="203" spans="1:7" s="84" customFormat="1" ht="15" customHeight="1" thickBot="1" x14ac:dyDescent="0.35">
      <c r="A203" s="98" t="s">
        <v>147</v>
      </c>
      <c r="B203" s="99" t="s">
        <v>13</v>
      </c>
      <c r="C203" s="276"/>
      <c r="D203" s="138">
        <f t="shared" ref="D203:E203" si="17">SUM(D185:D202)</f>
        <v>5034166</v>
      </c>
      <c r="E203" s="112">
        <f t="shared" si="17"/>
        <v>5024214.7699999996</v>
      </c>
      <c r="F203" s="113">
        <f>SUM(F185:F202)</f>
        <v>6100000</v>
      </c>
      <c r="G203" s="100" t="s">
        <v>618</v>
      </c>
    </row>
    <row r="204" spans="1:7" s="84" customFormat="1" ht="30" customHeight="1" x14ac:dyDescent="0.3">
      <c r="A204" s="88" t="s">
        <v>149</v>
      </c>
      <c r="B204" s="89">
        <v>5021</v>
      </c>
      <c r="C204" s="277" t="s">
        <v>339</v>
      </c>
      <c r="D204" s="135">
        <v>0</v>
      </c>
      <c r="E204" s="73">
        <v>0</v>
      </c>
      <c r="F204" s="110">
        <v>8000</v>
      </c>
      <c r="G204" s="319" t="s">
        <v>619</v>
      </c>
    </row>
    <row r="205" spans="1:7" s="84" customFormat="1" ht="30" customHeight="1" x14ac:dyDescent="0.3">
      <c r="A205" s="88" t="s">
        <v>149</v>
      </c>
      <c r="B205" s="89" t="s">
        <v>373</v>
      </c>
      <c r="C205" s="277" t="s">
        <v>374</v>
      </c>
      <c r="D205" s="135">
        <v>490030</v>
      </c>
      <c r="E205" s="73">
        <v>490028.13</v>
      </c>
      <c r="F205" s="110">
        <v>20000</v>
      </c>
      <c r="G205" s="301" t="s">
        <v>620</v>
      </c>
    </row>
    <row r="206" spans="1:7" s="84" customFormat="1" ht="30" customHeight="1" x14ac:dyDescent="0.3">
      <c r="A206" s="91" t="s">
        <v>149</v>
      </c>
      <c r="B206" s="92" t="s">
        <v>317</v>
      </c>
      <c r="C206" s="279" t="s">
        <v>318</v>
      </c>
      <c r="D206" s="136">
        <v>836000</v>
      </c>
      <c r="E206" s="70">
        <v>835849.97</v>
      </c>
      <c r="F206" s="68">
        <v>210000</v>
      </c>
      <c r="G206" s="290" t="s">
        <v>621</v>
      </c>
    </row>
    <row r="207" spans="1:7" s="84" customFormat="1" ht="30" customHeight="1" x14ac:dyDescent="0.3">
      <c r="A207" s="91" t="s">
        <v>149</v>
      </c>
      <c r="B207" s="92" t="s">
        <v>431</v>
      </c>
      <c r="C207" s="279" t="s">
        <v>432</v>
      </c>
      <c r="D207" s="136">
        <v>1100</v>
      </c>
      <c r="E207" s="70">
        <v>1053.56</v>
      </c>
      <c r="F207" s="68">
        <v>1100</v>
      </c>
      <c r="G207" s="290" t="s">
        <v>622</v>
      </c>
    </row>
    <row r="208" spans="1:7" s="84" customFormat="1" ht="30" customHeight="1" x14ac:dyDescent="0.3">
      <c r="A208" s="91" t="s">
        <v>149</v>
      </c>
      <c r="B208" s="92" t="s">
        <v>587</v>
      </c>
      <c r="C208" s="279" t="s">
        <v>588</v>
      </c>
      <c r="D208" s="136">
        <v>100342.7</v>
      </c>
      <c r="E208" s="70">
        <v>100342.7</v>
      </c>
      <c r="F208" s="68">
        <v>120000</v>
      </c>
      <c r="G208" s="290" t="s">
        <v>623</v>
      </c>
    </row>
    <row r="209" spans="1:7" s="84" customFormat="1" ht="30" customHeight="1" x14ac:dyDescent="0.3">
      <c r="A209" s="91" t="s">
        <v>149</v>
      </c>
      <c r="B209" s="92" t="s">
        <v>485</v>
      </c>
      <c r="C209" s="279" t="s">
        <v>486</v>
      </c>
      <c r="D209" s="136">
        <v>128100</v>
      </c>
      <c r="E209" s="70">
        <v>128057.03</v>
      </c>
      <c r="F209" s="68">
        <v>150000</v>
      </c>
      <c r="G209" s="290" t="s">
        <v>624</v>
      </c>
    </row>
    <row r="210" spans="1:7" s="84" customFormat="1" ht="30" customHeight="1" x14ac:dyDescent="0.3">
      <c r="A210" s="91" t="s">
        <v>149</v>
      </c>
      <c r="B210" s="92" t="s">
        <v>397</v>
      </c>
      <c r="C210" s="279" t="s">
        <v>398</v>
      </c>
      <c r="D210" s="136">
        <v>335000</v>
      </c>
      <c r="E210" s="70">
        <v>334574.78999999998</v>
      </c>
      <c r="F210" s="68">
        <v>400000</v>
      </c>
      <c r="G210" s="290" t="s">
        <v>625</v>
      </c>
    </row>
    <row r="211" spans="1:7" s="84" customFormat="1" ht="30" customHeight="1" x14ac:dyDescent="0.3">
      <c r="A211" s="91" t="s">
        <v>149</v>
      </c>
      <c r="B211" s="92" t="s">
        <v>320</v>
      </c>
      <c r="C211" s="279" t="s">
        <v>321</v>
      </c>
      <c r="D211" s="136">
        <v>900</v>
      </c>
      <c r="E211" s="70">
        <v>900</v>
      </c>
      <c r="F211" s="68">
        <v>1000</v>
      </c>
      <c r="G211" s="290" t="s">
        <v>626</v>
      </c>
    </row>
    <row r="212" spans="1:7" s="84" customFormat="1" ht="30" customHeight="1" x14ac:dyDescent="0.3">
      <c r="A212" s="91" t="s">
        <v>149</v>
      </c>
      <c r="B212" s="92" t="s">
        <v>361</v>
      </c>
      <c r="C212" s="279" t="s">
        <v>362</v>
      </c>
      <c r="D212" s="136">
        <v>0</v>
      </c>
      <c r="E212" s="70">
        <v>0</v>
      </c>
      <c r="F212" s="68">
        <v>1000</v>
      </c>
      <c r="G212" s="290" t="s">
        <v>627</v>
      </c>
    </row>
    <row r="213" spans="1:7" s="84" customFormat="1" ht="45" customHeight="1" x14ac:dyDescent="0.3">
      <c r="A213" s="91" t="s">
        <v>149</v>
      </c>
      <c r="B213" s="92" t="s">
        <v>323</v>
      </c>
      <c r="C213" s="279" t="s">
        <v>324</v>
      </c>
      <c r="D213" s="136">
        <v>42000</v>
      </c>
      <c r="E213" s="70">
        <v>41619.18</v>
      </c>
      <c r="F213" s="68">
        <v>46900</v>
      </c>
      <c r="G213" s="290" t="s">
        <v>628</v>
      </c>
    </row>
    <row r="214" spans="1:7" s="84" customFormat="1" ht="30" customHeight="1" x14ac:dyDescent="0.3">
      <c r="A214" s="91" t="s">
        <v>149</v>
      </c>
      <c r="B214" s="92" t="s">
        <v>326</v>
      </c>
      <c r="C214" s="279" t="s">
        <v>327</v>
      </c>
      <c r="D214" s="136">
        <v>1521000</v>
      </c>
      <c r="E214" s="70">
        <v>1520581.46</v>
      </c>
      <c r="F214" s="68">
        <v>210000</v>
      </c>
      <c r="G214" s="290" t="s">
        <v>629</v>
      </c>
    </row>
    <row r="215" spans="1:7" s="84" customFormat="1" ht="30" customHeight="1" x14ac:dyDescent="0.3">
      <c r="A215" s="91" t="s">
        <v>149</v>
      </c>
      <c r="B215" s="92" t="s">
        <v>332</v>
      </c>
      <c r="C215" s="279" t="s">
        <v>333</v>
      </c>
      <c r="D215" s="136">
        <v>32000</v>
      </c>
      <c r="E215" s="70">
        <v>31861.75</v>
      </c>
      <c r="F215" s="68">
        <v>40000</v>
      </c>
      <c r="G215" s="302" t="s">
        <v>630</v>
      </c>
    </row>
    <row r="216" spans="1:7" s="84" customFormat="1" ht="30" customHeight="1" x14ac:dyDescent="0.3">
      <c r="A216" s="313" t="s">
        <v>149</v>
      </c>
      <c r="B216" s="314" t="s">
        <v>365</v>
      </c>
      <c r="C216" s="315" t="s">
        <v>366</v>
      </c>
      <c r="D216" s="316">
        <v>862000</v>
      </c>
      <c r="E216" s="317">
        <v>861193.69</v>
      </c>
      <c r="F216" s="304">
        <v>1300000</v>
      </c>
      <c r="G216" s="320" t="s">
        <v>631</v>
      </c>
    </row>
    <row r="217" spans="1:7" s="84" customFormat="1" ht="30" customHeight="1" thickBot="1" x14ac:dyDescent="0.35">
      <c r="A217" s="282" t="s">
        <v>149</v>
      </c>
      <c r="B217" s="283" t="s">
        <v>527</v>
      </c>
      <c r="C217" s="284" t="s">
        <v>528</v>
      </c>
      <c r="D217" s="285">
        <v>177604.37</v>
      </c>
      <c r="E217" s="286">
        <v>177604.37</v>
      </c>
      <c r="F217" s="287">
        <v>0</v>
      </c>
      <c r="G217" s="303" t="s">
        <v>632</v>
      </c>
    </row>
    <row r="218" spans="1:7" s="84" customFormat="1" ht="15" customHeight="1" thickBot="1" x14ac:dyDescent="0.35">
      <c r="A218" s="98" t="s">
        <v>149</v>
      </c>
      <c r="B218" s="99" t="s">
        <v>14</v>
      </c>
      <c r="C218" s="276"/>
      <c r="D218" s="138">
        <f t="shared" ref="D218:E218" si="18">SUM(D204:D217)</f>
        <v>4526077.07</v>
      </c>
      <c r="E218" s="112">
        <f t="shared" si="18"/>
        <v>4523666.63</v>
      </c>
      <c r="F218" s="113">
        <f>SUM(F204:F217)</f>
        <v>2508000</v>
      </c>
      <c r="G218" s="100" t="s">
        <v>633</v>
      </c>
    </row>
    <row r="219" spans="1:7" s="84" customFormat="1" ht="30" customHeight="1" x14ac:dyDescent="0.3">
      <c r="A219" s="88" t="s">
        <v>634</v>
      </c>
      <c r="B219" s="89" t="s">
        <v>317</v>
      </c>
      <c r="C219" s="277" t="s">
        <v>318</v>
      </c>
      <c r="D219" s="135">
        <v>80022</v>
      </c>
      <c r="E219" s="73">
        <v>80021.320000000007</v>
      </c>
      <c r="F219" s="110">
        <v>100000</v>
      </c>
      <c r="G219" s="301" t="s">
        <v>635</v>
      </c>
    </row>
    <row r="220" spans="1:7" s="84" customFormat="1" ht="30" customHeight="1" x14ac:dyDescent="0.3">
      <c r="A220" s="91" t="s">
        <v>634</v>
      </c>
      <c r="B220" s="92" t="s">
        <v>397</v>
      </c>
      <c r="C220" s="279" t="s">
        <v>398</v>
      </c>
      <c r="D220" s="136">
        <v>382000</v>
      </c>
      <c r="E220" s="70">
        <v>381917.27</v>
      </c>
      <c r="F220" s="68">
        <v>500000</v>
      </c>
      <c r="G220" s="290" t="s">
        <v>636</v>
      </c>
    </row>
    <row r="221" spans="1:7" s="84" customFormat="1" ht="30" customHeight="1" x14ac:dyDescent="0.3">
      <c r="A221" s="91" t="s">
        <v>634</v>
      </c>
      <c r="B221" s="92" t="s">
        <v>361</v>
      </c>
      <c r="C221" s="279" t="s">
        <v>362</v>
      </c>
      <c r="D221" s="136">
        <v>0</v>
      </c>
      <c r="E221" s="70">
        <v>0</v>
      </c>
      <c r="F221" s="68">
        <v>5000</v>
      </c>
      <c r="G221" s="290" t="s">
        <v>637</v>
      </c>
    </row>
    <row r="222" spans="1:7" s="84" customFormat="1" ht="30" customHeight="1" x14ac:dyDescent="0.3">
      <c r="A222" s="91" t="s">
        <v>634</v>
      </c>
      <c r="B222" s="92" t="s">
        <v>323</v>
      </c>
      <c r="C222" s="279" t="s">
        <v>324</v>
      </c>
      <c r="D222" s="136">
        <v>97600</v>
      </c>
      <c r="E222" s="70">
        <v>97550</v>
      </c>
      <c r="F222" s="68">
        <v>100000</v>
      </c>
      <c r="G222" s="290" t="s">
        <v>638</v>
      </c>
    </row>
    <row r="223" spans="1:7" s="84" customFormat="1" ht="30" customHeight="1" x14ac:dyDescent="0.3">
      <c r="A223" s="91" t="s">
        <v>634</v>
      </c>
      <c r="B223" s="92" t="s">
        <v>326</v>
      </c>
      <c r="C223" s="279" t="s">
        <v>327</v>
      </c>
      <c r="D223" s="136">
        <v>172000</v>
      </c>
      <c r="E223" s="70">
        <v>171574.42</v>
      </c>
      <c r="F223" s="64">
        <v>272734.11</v>
      </c>
      <c r="G223" s="290" t="s">
        <v>639</v>
      </c>
    </row>
    <row r="224" spans="1:7" s="84" customFormat="1" ht="30" customHeight="1" x14ac:dyDescent="0.3">
      <c r="A224" s="91" t="s">
        <v>634</v>
      </c>
      <c r="B224" s="92" t="s">
        <v>640</v>
      </c>
      <c r="C224" s="279" t="s">
        <v>641</v>
      </c>
      <c r="D224" s="136">
        <v>44704.44</v>
      </c>
      <c r="E224" s="70">
        <v>44704.44</v>
      </c>
      <c r="F224" s="64">
        <v>122265.89</v>
      </c>
      <c r="G224" s="290" t="s">
        <v>642</v>
      </c>
    </row>
    <row r="225" spans="1:7" s="84" customFormat="1" ht="30" customHeight="1" thickBot="1" x14ac:dyDescent="0.35">
      <c r="A225" s="282" t="s">
        <v>634</v>
      </c>
      <c r="B225" s="283" t="s">
        <v>365</v>
      </c>
      <c r="C225" s="284" t="s">
        <v>366</v>
      </c>
      <c r="D225" s="285">
        <v>878600</v>
      </c>
      <c r="E225" s="286">
        <v>878575.65</v>
      </c>
      <c r="F225" s="287">
        <v>200000</v>
      </c>
      <c r="G225" s="288" t="s">
        <v>880</v>
      </c>
    </row>
    <row r="226" spans="1:7" s="84" customFormat="1" ht="15" customHeight="1" thickBot="1" x14ac:dyDescent="0.35">
      <c r="A226" s="98" t="s">
        <v>634</v>
      </c>
      <c r="B226" s="99" t="s">
        <v>643</v>
      </c>
      <c r="C226" s="276"/>
      <c r="D226" s="138">
        <f t="shared" ref="D226:E226" si="19">SUM(D219:D225)</f>
        <v>1654926.44</v>
      </c>
      <c r="E226" s="112">
        <f t="shared" si="19"/>
        <v>1654343.1</v>
      </c>
      <c r="F226" s="113">
        <f>SUM(F219:F225)</f>
        <v>1300000</v>
      </c>
      <c r="G226" s="100" t="s">
        <v>644</v>
      </c>
    </row>
    <row r="227" spans="1:7" s="84" customFormat="1" ht="30" customHeight="1" x14ac:dyDescent="0.3">
      <c r="A227" s="88" t="s">
        <v>150</v>
      </c>
      <c r="B227" s="89" t="s">
        <v>317</v>
      </c>
      <c r="C227" s="277" t="s">
        <v>318</v>
      </c>
      <c r="D227" s="135">
        <v>375300</v>
      </c>
      <c r="E227" s="73">
        <v>375280.12</v>
      </c>
      <c r="F227" s="110">
        <v>200000</v>
      </c>
      <c r="G227" s="301" t="s">
        <v>645</v>
      </c>
    </row>
    <row r="228" spans="1:7" s="84" customFormat="1" ht="30" customHeight="1" x14ac:dyDescent="0.3">
      <c r="A228" s="91" t="s">
        <v>150</v>
      </c>
      <c r="B228" s="92" t="s">
        <v>431</v>
      </c>
      <c r="C228" s="279" t="s">
        <v>432</v>
      </c>
      <c r="D228" s="136">
        <v>901</v>
      </c>
      <c r="E228" s="70">
        <v>900.06</v>
      </c>
      <c r="F228" s="68">
        <v>1000</v>
      </c>
      <c r="G228" s="290" t="s">
        <v>646</v>
      </c>
    </row>
    <row r="229" spans="1:7" s="84" customFormat="1" ht="30" customHeight="1" x14ac:dyDescent="0.3">
      <c r="A229" s="91" t="s">
        <v>150</v>
      </c>
      <c r="B229" s="92" t="s">
        <v>320</v>
      </c>
      <c r="C229" s="279" t="s">
        <v>321</v>
      </c>
      <c r="D229" s="136">
        <v>81.3</v>
      </c>
      <c r="E229" s="70">
        <v>81.3</v>
      </c>
      <c r="F229" s="68">
        <v>0</v>
      </c>
      <c r="G229" s="321" t="s">
        <v>647</v>
      </c>
    </row>
    <row r="230" spans="1:7" s="84" customFormat="1" ht="30" customHeight="1" x14ac:dyDescent="0.3">
      <c r="A230" s="91" t="s">
        <v>150</v>
      </c>
      <c r="B230" s="92" t="s">
        <v>361</v>
      </c>
      <c r="C230" s="279" t="s">
        <v>362</v>
      </c>
      <c r="D230" s="136">
        <v>59400</v>
      </c>
      <c r="E230" s="70">
        <v>59398.9</v>
      </c>
      <c r="F230" s="68">
        <v>50000</v>
      </c>
      <c r="G230" s="322" t="s">
        <v>648</v>
      </c>
    </row>
    <row r="231" spans="1:7" s="84" customFormat="1" ht="45" customHeight="1" x14ac:dyDescent="0.3">
      <c r="A231" s="91" t="s">
        <v>150</v>
      </c>
      <c r="B231" s="92" t="s">
        <v>323</v>
      </c>
      <c r="C231" s="279" t="s">
        <v>324</v>
      </c>
      <c r="D231" s="136">
        <v>665000</v>
      </c>
      <c r="E231" s="70">
        <v>664407.52</v>
      </c>
      <c r="F231" s="64">
        <v>300000</v>
      </c>
      <c r="G231" s="290" t="s">
        <v>649</v>
      </c>
    </row>
    <row r="232" spans="1:7" s="84" customFormat="1" ht="30" customHeight="1" x14ac:dyDescent="0.3">
      <c r="A232" s="91" t="s">
        <v>150</v>
      </c>
      <c r="B232" s="92" t="s">
        <v>326</v>
      </c>
      <c r="C232" s="279" t="s">
        <v>327</v>
      </c>
      <c r="D232" s="136">
        <v>803000</v>
      </c>
      <c r="E232" s="70">
        <v>802652.98</v>
      </c>
      <c r="F232" s="68">
        <v>429000</v>
      </c>
      <c r="G232" s="290" t="s">
        <v>650</v>
      </c>
    </row>
    <row r="233" spans="1:7" s="84" customFormat="1" ht="30" customHeight="1" thickBot="1" x14ac:dyDescent="0.35">
      <c r="A233" s="95" t="s">
        <v>150</v>
      </c>
      <c r="B233" s="96" t="s">
        <v>651</v>
      </c>
      <c r="C233" s="275" t="s">
        <v>652</v>
      </c>
      <c r="D233" s="137">
        <v>0</v>
      </c>
      <c r="E233" s="72">
        <v>0</v>
      </c>
      <c r="F233" s="111">
        <v>20000</v>
      </c>
      <c r="G233" s="305" t="s">
        <v>653</v>
      </c>
    </row>
    <row r="234" spans="1:7" s="84" customFormat="1" ht="15" customHeight="1" thickBot="1" x14ac:dyDescent="0.35">
      <c r="A234" s="98" t="s">
        <v>150</v>
      </c>
      <c r="B234" s="99" t="s">
        <v>15</v>
      </c>
      <c r="C234" s="276"/>
      <c r="D234" s="138">
        <f t="shared" ref="D234:E234" si="20">SUM(D227:D233)</f>
        <v>1903682.3</v>
      </c>
      <c r="E234" s="112">
        <f t="shared" si="20"/>
        <v>1902720.88</v>
      </c>
      <c r="F234" s="113">
        <f>SUM(F227:F233)</f>
        <v>1000000</v>
      </c>
      <c r="G234" s="100" t="s">
        <v>232</v>
      </c>
    </row>
    <row r="235" spans="1:7" s="84" customFormat="1" ht="30" customHeight="1" x14ac:dyDescent="0.3">
      <c r="A235" s="88" t="s">
        <v>152</v>
      </c>
      <c r="B235" s="89" t="s">
        <v>408</v>
      </c>
      <c r="C235" s="277" t="s">
        <v>409</v>
      </c>
      <c r="D235" s="135">
        <v>9680</v>
      </c>
      <c r="E235" s="73">
        <v>9680</v>
      </c>
      <c r="F235" s="110">
        <v>10000</v>
      </c>
      <c r="G235" s="323" t="s">
        <v>654</v>
      </c>
    </row>
    <row r="236" spans="1:7" s="84" customFormat="1" ht="30" customHeight="1" thickBot="1" x14ac:dyDescent="0.35">
      <c r="A236" s="282" t="s">
        <v>152</v>
      </c>
      <c r="B236" s="283" t="s">
        <v>365</v>
      </c>
      <c r="C236" s="284" t="s">
        <v>366</v>
      </c>
      <c r="D236" s="285">
        <v>422000</v>
      </c>
      <c r="E236" s="286">
        <v>421959.04</v>
      </c>
      <c r="F236" s="287">
        <v>4000000</v>
      </c>
      <c r="G236" s="288" t="s">
        <v>655</v>
      </c>
    </row>
    <row r="237" spans="1:7" s="84" customFormat="1" ht="15" customHeight="1" thickBot="1" x14ac:dyDescent="0.35">
      <c r="A237" s="98" t="s">
        <v>152</v>
      </c>
      <c r="B237" s="99" t="s">
        <v>16</v>
      </c>
      <c r="C237" s="276"/>
      <c r="D237" s="138">
        <f t="shared" ref="D237:E237" si="21">SUM(D235:D236)</f>
        <v>431680</v>
      </c>
      <c r="E237" s="112">
        <f t="shared" si="21"/>
        <v>431639.03999999998</v>
      </c>
      <c r="F237" s="113">
        <f>SUM(F235:F236)</f>
        <v>4010000</v>
      </c>
      <c r="G237" s="100" t="s">
        <v>656</v>
      </c>
    </row>
    <row r="238" spans="1:7" s="84" customFormat="1" ht="30" customHeight="1" x14ac:dyDescent="0.3">
      <c r="A238" s="88" t="s">
        <v>153</v>
      </c>
      <c r="B238" s="89" t="s">
        <v>386</v>
      </c>
      <c r="C238" s="277" t="s">
        <v>387</v>
      </c>
      <c r="D238" s="135">
        <v>5500000</v>
      </c>
      <c r="E238" s="73">
        <v>5439355</v>
      </c>
      <c r="F238" s="66">
        <v>6100000</v>
      </c>
      <c r="G238" s="301" t="s">
        <v>657</v>
      </c>
    </row>
    <row r="239" spans="1:7" s="84" customFormat="1" ht="30" customHeight="1" x14ac:dyDescent="0.3">
      <c r="A239" s="91" t="s">
        <v>153</v>
      </c>
      <c r="B239" s="92" t="s">
        <v>338</v>
      </c>
      <c r="C239" s="279" t="s">
        <v>339</v>
      </c>
      <c r="D239" s="136">
        <v>55000</v>
      </c>
      <c r="E239" s="70">
        <v>54038</v>
      </c>
      <c r="F239" s="64">
        <v>70000</v>
      </c>
      <c r="G239" s="290" t="s">
        <v>658</v>
      </c>
    </row>
    <row r="240" spans="1:7" s="84" customFormat="1" ht="30" customHeight="1" x14ac:dyDescent="0.3">
      <c r="A240" s="91" t="s">
        <v>153</v>
      </c>
      <c r="B240" s="92" t="s">
        <v>389</v>
      </c>
      <c r="C240" s="279" t="s">
        <v>390</v>
      </c>
      <c r="D240" s="136">
        <v>1380000</v>
      </c>
      <c r="E240" s="70">
        <v>1355427</v>
      </c>
      <c r="F240" s="64">
        <v>1520000</v>
      </c>
      <c r="G240" s="290" t="s">
        <v>659</v>
      </c>
    </row>
    <row r="241" spans="1:7" s="84" customFormat="1" ht="30" customHeight="1" x14ac:dyDescent="0.3">
      <c r="A241" s="91" t="s">
        <v>153</v>
      </c>
      <c r="B241" s="92" t="s">
        <v>392</v>
      </c>
      <c r="C241" s="279" t="s">
        <v>393</v>
      </c>
      <c r="D241" s="136">
        <v>500000</v>
      </c>
      <c r="E241" s="70">
        <v>491892</v>
      </c>
      <c r="F241" s="64">
        <v>550000</v>
      </c>
      <c r="G241" s="290" t="s">
        <v>660</v>
      </c>
    </row>
    <row r="242" spans="1:7" s="84" customFormat="1" ht="30" customHeight="1" x14ac:dyDescent="0.3">
      <c r="A242" s="91" t="s">
        <v>153</v>
      </c>
      <c r="B242" s="92" t="s">
        <v>426</v>
      </c>
      <c r="C242" s="279" t="s">
        <v>427</v>
      </c>
      <c r="D242" s="136">
        <v>90600</v>
      </c>
      <c r="E242" s="70">
        <v>90512.34</v>
      </c>
      <c r="F242" s="68">
        <v>100000</v>
      </c>
      <c r="G242" s="290" t="s">
        <v>661</v>
      </c>
    </row>
    <row r="243" spans="1:7" s="84" customFormat="1" ht="30" customHeight="1" x14ac:dyDescent="0.3">
      <c r="A243" s="91" t="s">
        <v>153</v>
      </c>
      <c r="B243" s="92" t="s">
        <v>476</v>
      </c>
      <c r="C243" s="279" t="s">
        <v>477</v>
      </c>
      <c r="D243" s="136">
        <v>0</v>
      </c>
      <c r="E243" s="70">
        <v>0</v>
      </c>
      <c r="F243" s="68">
        <v>500</v>
      </c>
      <c r="G243" s="290" t="s">
        <v>662</v>
      </c>
    </row>
    <row r="244" spans="1:7" s="84" customFormat="1" ht="30" customHeight="1" x14ac:dyDescent="0.3">
      <c r="A244" s="91" t="s">
        <v>153</v>
      </c>
      <c r="B244" s="92" t="s">
        <v>373</v>
      </c>
      <c r="C244" s="279" t="s">
        <v>374</v>
      </c>
      <c r="D244" s="136">
        <v>44700</v>
      </c>
      <c r="E244" s="70">
        <v>44616.27</v>
      </c>
      <c r="F244" s="68">
        <v>100000</v>
      </c>
      <c r="G244" s="290" t="s">
        <v>663</v>
      </c>
    </row>
    <row r="245" spans="1:7" s="84" customFormat="1" ht="30" customHeight="1" x14ac:dyDescent="0.3">
      <c r="A245" s="91" t="s">
        <v>153</v>
      </c>
      <c r="B245" s="92" t="s">
        <v>317</v>
      </c>
      <c r="C245" s="279" t="s">
        <v>318</v>
      </c>
      <c r="D245" s="136">
        <v>426000</v>
      </c>
      <c r="E245" s="70">
        <v>425834.99</v>
      </c>
      <c r="F245" s="68">
        <v>500000</v>
      </c>
      <c r="G245" s="290" t="s">
        <v>664</v>
      </c>
    </row>
    <row r="246" spans="1:7" s="84" customFormat="1" ht="30" customHeight="1" x14ac:dyDescent="0.3">
      <c r="A246" s="91" t="s">
        <v>153</v>
      </c>
      <c r="B246" s="92" t="s">
        <v>431</v>
      </c>
      <c r="C246" s="279" t="s">
        <v>432</v>
      </c>
      <c r="D246" s="136">
        <v>5700</v>
      </c>
      <c r="E246" s="70">
        <v>5678.4</v>
      </c>
      <c r="F246" s="68">
        <v>6000</v>
      </c>
      <c r="G246" s="290" t="s">
        <v>665</v>
      </c>
    </row>
    <row r="247" spans="1:7" s="84" customFormat="1" ht="30" customHeight="1" x14ac:dyDescent="0.3">
      <c r="A247" s="91" t="s">
        <v>153</v>
      </c>
      <c r="B247" s="92" t="s">
        <v>485</v>
      </c>
      <c r="C247" s="279" t="s">
        <v>486</v>
      </c>
      <c r="D247" s="136">
        <v>74000</v>
      </c>
      <c r="E247" s="70">
        <v>73765.27</v>
      </c>
      <c r="F247" s="68">
        <v>80000</v>
      </c>
      <c r="G247" s="290" t="s">
        <v>666</v>
      </c>
    </row>
    <row r="248" spans="1:7" s="84" customFormat="1" ht="45" customHeight="1" x14ac:dyDescent="0.3">
      <c r="A248" s="91" t="s">
        <v>153</v>
      </c>
      <c r="B248" s="92" t="s">
        <v>397</v>
      </c>
      <c r="C248" s="279" t="s">
        <v>398</v>
      </c>
      <c r="D248" s="136">
        <v>149100</v>
      </c>
      <c r="E248" s="70">
        <v>149072.32000000001</v>
      </c>
      <c r="F248" s="68">
        <v>150000</v>
      </c>
      <c r="G248" s="290" t="s">
        <v>667</v>
      </c>
    </row>
    <row r="249" spans="1:7" s="84" customFormat="1" ht="30" customHeight="1" x14ac:dyDescent="0.3">
      <c r="A249" s="91" t="s">
        <v>153</v>
      </c>
      <c r="B249" s="92" t="s">
        <v>320</v>
      </c>
      <c r="C249" s="279" t="s">
        <v>321</v>
      </c>
      <c r="D249" s="136">
        <v>612000</v>
      </c>
      <c r="E249" s="70">
        <v>611633.66</v>
      </c>
      <c r="F249" s="68">
        <v>700000</v>
      </c>
      <c r="G249" s="290" t="s">
        <v>668</v>
      </c>
    </row>
    <row r="250" spans="1:7" s="84" customFormat="1" ht="30" customHeight="1" x14ac:dyDescent="0.3">
      <c r="A250" s="91" t="s">
        <v>153</v>
      </c>
      <c r="B250" s="92" t="s">
        <v>489</v>
      </c>
      <c r="C250" s="279" t="s">
        <v>490</v>
      </c>
      <c r="D250" s="136">
        <v>130</v>
      </c>
      <c r="E250" s="70">
        <v>129</v>
      </c>
      <c r="F250" s="68">
        <v>200</v>
      </c>
      <c r="G250" s="290" t="s">
        <v>669</v>
      </c>
    </row>
    <row r="251" spans="1:7" s="84" customFormat="1" ht="30" customHeight="1" x14ac:dyDescent="0.3">
      <c r="A251" s="91" t="s">
        <v>153</v>
      </c>
      <c r="B251" s="92" t="s">
        <v>343</v>
      </c>
      <c r="C251" s="279" t="s">
        <v>344</v>
      </c>
      <c r="D251" s="136">
        <v>9910</v>
      </c>
      <c r="E251" s="70">
        <v>9904.39</v>
      </c>
      <c r="F251" s="68">
        <v>10000</v>
      </c>
      <c r="G251" s="290" t="s">
        <v>670</v>
      </c>
    </row>
    <row r="252" spans="1:7" s="84" customFormat="1" ht="30" customHeight="1" x14ac:dyDescent="0.3">
      <c r="A252" s="91" t="s">
        <v>153</v>
      </c>
      <c r="B252" s="92" t="s">
        <v>361</v>
      </c>
      <c r="C252" s="279" t="s">
        <v>362</v>
      </c>
      <c r="D252" s="136">
        <v>11200</v>
      </c>
      <c r="E252" s="70">
        <v>11148</v>
      </c>
      <c r="F252" s="68">
        <v>12000</v>
      </c>
      <c r="G252" s="290" t="s">
        <v>671</v>
      </c>
    </row>
    <row r="253" spans="1:7" s="84" customFormat="1" ht="30" customHeight="1" x14ac:dyDescent="0.3">
      <c r="A253" s="91" t="s">
        <v>153</v>
      </c>
      <c r="B253" s="92" t="s">
        <v>405</v>
      </c>
      <c r="C253" s="279" t="s">
        <v>406</v>
      </c>
      <c r="D253" s="136">
        <v>8000</v>
      </c>
      <c r="E253" s="70">
        <v>7872</v>
      </c>
      <c r="F253" s="68">
        <v>10000</v>
      </c>
      <c r="G253" s="290" t="s">
        <v>672</v>
      </c>
    </row>
    <row r="254" spans="1:7" s="84" customFormat="1" ht="30" customHeight="1" x14ac:dyDescent="0.3">
      <c r="A254" s="91" t="s">
        <v>153</v>
      </c>
      <c r="B254" s="92" t="s">
        <v>323</v>
      </c>
      <c r="C254" s="279" t="s">
        <v>324</v>
      </c>
      <c r="D254" s="136">
        <v>233300</v>
      </c>
      <c r="E254" s="70">
        <v>233257.18</v>
      </c>
      <c r="F254" s="68">
        <v>300000</v>
      </c>
      <c r="G254" s="290" t="s">
        <v>673</v>
      </c>
    </row>
    <row r="255" spans="1:7" s="84" customFormat="1" ht="30" customHeight="1" x14ac:dyDescent="0.3">
      <c r="A255" s="91" t="s">
        <v>153</v>
      </c>
      <c r="B255" s="92" t="s">
        <v>326</v>
      </c>
      <c r="C255" s="279" t="s">
        <v>327</v>
      </c>
      <c r="D255" s="136">
        <v>1054000</v>
      </c>
      <c r="E255" s="70">
        <v>1053923.18</v>
      </c>
      <c r="F255" s="68">
        <v>1195300</v>
      </c>
      <c r="G255" s="290" t="s">
        <v>674</v>
      </c>
    </row>
    <row r="256" spans="1:7" s="84" customFormat="1" ht="30" customHeight="1" x14ac:dyDescent="0.3">
      <c r="A256" s="91" t="s">
        <v>153</v>
      </c>
      <c r="B256" s="92" t="s">
        <v>347</v>
      </c>
      <c r="C256" s="279" t="s">
        <v>348</v>
      </c>
      <c r="D256" s="136">
        <v>0</v>
      </c>
      <c r="E256" s="70">
        <v>0</v>
      </c>
      <c r="F256" s="68">
        <v>1000</v>
      </c>
      <c r="G256" s="290" t="s">
        <v>675</v>
      </c>
    </row>
    <row r="257" spans="1:7" s="84" customFormat="1" ht="45" customHeight="1" x14ac:dyDescent="0.3">
      <c r="A257" s="91" t="s">
        <v>153</v>
      </c>
      <c r="B257" s="92" t="s">
        <v>676</v>
      </c>
      <c r="C257" s="279" t="s">
        <v>677</v>
      </c>
      <c r="D257" s="136">
        <v>15000</v>
      </c>
      <c r="E257" s="70">
        <v>14527</v>
      </c>
      <c r="F257" s="68">
        <v>15000</v>
      </c>
      <c r="G257" s="290" t="s">
        <v>678</v>
      </c>
    </row>
    <row r="258" spans="1:7" s="84" customFormat="1" ht="30" customHeight="1" x14ac:dyDescent="0.3">
      <c r="A258" s="91" t="s">
        <v>153</v>
      </c>
      <c r="B258" s="92" t="s">
        <v>413</v>
      </c>
      <c r="C258" s="279" t="s">
        <v>414</v>
      </c>
      <c r="D258" s="136">
        <v>6500</v>
      </c>
      <c r="E258" s="70">
        <v>6500</v>
      </c>
      <c r="F258" s="68">
        <v>10000</v>
      </c>
      <c r="G258" s="290" t="s">
        <v>679</v>
      </c>
    </row>
    <row r="259" spans="1:7" s="84" customFormat="1" ht="30" customHeight="1" x14ac:dyDescent="0.3">
      <c r="A259" s="91" t="s">
        <v>153</v>
      </c>
      <c r="B259" s="92" t="s">
        <v>503</v>
      </c>
      <c r="C259" s="279" t="s">
        <v>504</v>
      </c>
      <c r="D259" s="136">
        <v>155000</v>
      </c>
      <c r="E259" s="70">
        <v>153250</v>
      </c>
      <c r="F259" s="68">
        <v>160000</v>
      </c>
      <c r="G259" s="290" t="s">
        <v>680</v>
      </c>
    </row>
    <row r="260" spans="1:7" s="84" customFormat="1" ht="30" customHeight="1" x14ac:dyDescent="0.3">
      <c r="A260" s="91" t="s">
        <v>153</v>
      </c>
      <c r="B260" s="92" t="s">
        <v>332</v>
      </c>
      <c r="C260" s="279" t="s">
        <v>333</v>
      </c>
      <c r="D260" s="136">
        <v>2000</v>
      </c>
      <c r="E260" s="70">
        <v>2000</v>
      </c>
      <c r="F260" s="68">
        <v>0</v>
      </c>
      <c r="G260" s="321" t="s">
        <v>681</v>
      </c>
    </row>
    <row r="261" spans="1:7" s="84" customFormat="1" ht="30" customHeight="1" x14ac:dyDescent="0.3">
      <c r="A261" s="313" t="s">
        <v>153</v>
      </c>
      <c r="B261" s="314" t="s">
        <v>365</v>
      </c>
      <c r="C261" s="315" t="s">
        <v>366</v>
      </c>
      <c r="D261" s="316">
        <v>78650</v>
      </c>
      <c r="E261" s="317">
        <v>78650</v>
      </c>
      <c r="F261" s="304">
        <v>0</v>
      </c>
      <c r="G261" s="303" t="s">
        <v>682</v>
      </c>
    </row>
    <row r="262" spans="1:7" s="84" customFormat="1" ht="30" customHeight="1" x14ac:dyDescent="0.3">
      <c r="A262" s="313" t="s">
        <v>153</v>
      </c>
      <c r="B262" s="314" t="s">
        <v>527</v>
      </c>
      <c r="C262" s="315" t="s">
        <v>528</v>
      </c>
      <c r="D262" s="316">
        <v>367000</v>
      </c>
      <c r="E262" s="317">
        <v>366611.85</v>
      </c>
      <c r="F262" s="304">
        <v>400000</v>
      </c>
      <c r="G262" s="320" t="s">
        <v>839</v>
      </c>
    </row>
    <row r="263" spans="1:7" s="84" customFormat="1" ht="30" customHeight="1" thickBot="1" x14ac:dyDescent="0.35">
      <c r="A263" s="282" t="s">
        <v>153</v>
      </c>
      <c r="B263" s="283" t="s">
        <v>683</v>
      </c>
      <c r="C263" s="284" t="s">
        <v>684</v>
      </c>
      <c r="D263" s="285">
        <v>85700</v>
      </c>
      <c r="E263" s="286">
        <v>85660.6</v>
      </c>
      <c r="F263" s="287">
        <v>300000</v>
      </c>
      <c r="G263" s="288" t="s">
        <v>685</v>
      </c>
    </row>
    <row r="264" spans="1:7" s="84" customFormat="1" ht="15" customHeight="1" thickBot="1" x14ac:dyDescent="0.35">
      <c r="A264" s="98" t="s">
        <v>153</v>
      </c>
      <c r="B264" s="99" t="s">
        <v>93</v>
      </c>
      <c r="C264" s="276"/>
      <c r="D264" s="138">
        <f t="shared" ref="D264:E264" si="22">SUM(D238:D263)</f>
        <v>10863490</v>
      </c>
      <c r="E264" s="112">
        <f t="shared" si="22"/>
        <v>10765258.449999999</v>
      </c>
      <c r="F264" s="113">
        <f>SUM(F238:F263)</f>
        <v>12290000</v>
      </c>
      <c r="G264" s="100" t="s">
        <v>686</v>
      </c>
    </row>
    <row r="265" spans="1:7" s="84" customFormat="1" ht="30" customHeight="1" thickBot="1" x14ac:dyDescent="0.35">
      <c r="A265" s="101" t="s">
        <v>687</v>
      </c>
      <c r="B265" s="102" t="s">
        <v>405</v>
      </c>
      <c r="C265" s="299" t="s">
        <v>406</v>
      </c>
      <c r="D265" s="139">
        <v>0</v>
      </c>
      <c r="E265" s="71">
        <v>0</v>
      </c>
      <c r="F265" s="67">
        <v>1000</v>
      </c>
      <c r="G265" s="305" t="s">
        <v>688</v>
      </c>
    </row>
    <row r="266" spans="1:7" s="84" customFormat="1" ht="15" customHeight="1" thickBot="1" x14ac:dyDescent="0.35">
      <c r="A266" s="98" t="s">
        <v>687</v>
      </c>
      <c r="B266" s="99" t="s">
        <v>689</v>
      </c>
      <c r="C266" s="276"/>
      <c r="D266" s="138">
        <f t="shared" ref="D266:E266" si="23">SUM(D265)</f>
        <v>0</v>
      </c>
      <c r="E266" s="112">
        <f t="shared" si="23"/>
        <v>0</v>
      </c>
      <c r="F266" s="113">
        <f>SUM(F265)</f>
        <v>1000</v>
      </c>
      <c r="G266" s="100" t="s">
        <v>690</v>
      </c>
    </row>
    <row r="267" spans="1:7" s="84" customFormat="1" ht="30" customHeight="1" thickBot="1" x14ac:dyDescent="0.35">
      <c r="A267" s="101" t="s">
        <v>157</v>
      </c>
      <c r="B267" s="102" t="s">
        <v>323</v>
      </c>
      <c r="C267" s="299" t="s">
        <v>324</v>
      </c>
      <c r="D267" s="139">
        <v>26000</v>
      </c>
      <c r="E267" s="71">
        <v>25844.98</v>
      </c>
      <c r="F267" s="67">
        <v>50000</v>
      </c>
      <c r="G267" s="324" t="s">
        <v>691</v>
      </c>
    </row>
    <row r="268" spans="1:7" s="84" customFormat="1" ht="15" customHeight="1" thickBot="1" x14ac:dyDescent="0.35">
      <c r="A268" s="98" t="s">
        <v>157</v>
      </c>
      <c r="B268" s="99" t="s">
        <v>18</v>
      </c>
      <c r="C268" s="276"/>
      <c r="D268" s="138">
        <f t="shared" ref="D268:E268" si="24">SUM(D267)</f>
        <v>26000</v>
      </c>
      <c r="E268" s="112">
        <f t="shared" si="24"/>
        <v>25844.98</v>
      </c>
      <c r="F268" s="113">
        <f>SUM(F267)</f>
        <v>50000</v>
      </c>
      <c r="G268" s="100" t="s">
        <v>692</v>
      </c>
    </row>
    <row r="269" spans="1:7" s="84" customFormat="1" ht="30" customHeight="1" x14ac:dyDescent="0.3">
      <c r="A269" s="88" t="s">
        <v>158</v>
      </c>
      <c r="B269" s="89" t="s">
        <v>314</v>
      </c>
      <c r="C269" s="277" t="s">
        <v>315</v>
      </c>
      <c r="D269" s="135">
        <v>0</v>
      </c>
      <c r="E269" s="73">
        <v>0</v>
      </c>
      <c r="F269" s="110">
        <v>20000</v>
      </c>
      <c r="G269" s="301" t="s">
        <v>693</v>
      </c>
    </row>
    <row r="270" spans="1:7" s="84" customFormat="1" ht="30" customHeight="1" x14ac:dyDescent="0.3">
      <c r="A270" s="91" t="s">
        <v>158</v>
      </c>
      <c r="B270" s="92" t="s">
        <v>317</v>
      </c>
      <c r="C270" s="279" t="s">
        <v>318</v>
      </c>
      <c r="D270" s="136">
        <v>0</v>
      </c>
      <c r="E270" s="70">
        <v>0</v>
      </c>
      <c r="F270" s="68">
        <v>1000</v>
      </c>
      <c r="G270" s="290" t="s">
        <v>694</v>
      </c>
    </row>
    <row r="271" spans="1:7" s="84" customFormat="1" ht="30" customHeight="1" x14ac:dyDescent="0.3">
      <c r="A271" s="91" t="s">
        <v>158</v>
      </c>
      <c r="B271" s="92" t="s">
        <v>343</v>
      </c>
      <c r="C271" s="279" t="s">
        <v>344</v>
      </c>
      <c r="D271" s="136">
        <v>8900</v>
      </c>
      <c r="E271" s="70">
        <v>8839.39</v>
      </c>
      <c r="F271" s="68">
        <v>9000</v>
      </c>
      <c r="G271" s="290" t="s">
        <v>695</v>
      </c>
    </row>
    <row r="272" spans="1:7" s="84" customFormat="1" ht="30" customHeight="1" x14ac:dyDescent="0.3">
      <c r="A272" s="91" t="s">
        <v>158</v>
      </c>
      <c r="B272" s="92" t="s">
        <v>361</v>
      </c>
      <c r="C272" s="279" t="s">
        <v>362</v>
      </c>
      <c r="D272" s="136">
        <v>0</v>
      </c>
      <c r="E272" s="70">
        <v>0</v>
      </c>
      <c r="F272" s="68">
        <v>2000</v>
      </c>
      <c r="G272" s="290" t="s">
        <v>696</v>
      </c>
    </row>
    <row r="273" spans="1:7" s="84" customFormat="1" ht="30" customHeight="1" x14ac:dyDescent="0.3">
      <c r="A273" s="91" t="s">
        <v>158</v>
      </c>
      <c r="B273" s="92" t="s">
        <v>402</v>
      </c>
      <c r="C273" s="279" t="s">
        <v>403</v>
      </c>
      <c r="D273" s="136">
        <v>5250</v>
      </c>
      <c r="E273" s="70">
        <v>5250</v>
      </c>
      <c r="F273" s="68">
        <v>6000</v>
      </c>
      <c r="G273" s="290" t="s">
        <v>697</v>
      </c>
    </row>
    <row r="274" spans="1:7" s="84" customFormat="1" ht="30" customHeight="1" x14ac:dyDescent="0.3">
      <c r="A274" s="91" t="s">
        <v>158</v>
      </c>
      <c r="B274" s="92" t="s">
        <v>405</v>
      </c>
      <c r="C274" s="279" t="s">
        <v>406</v>
      </c>
      <c r="D274" s="136">
        <v>0</v>
      </c>
      <c r="E274" s="70">
        <v>0</v>
      </c>
      <c r="F274" s="68">
        <v>1000</v>
      </c>
      <c r="G274" s="290" t="s">
        <v>698</v>
      </c>
    </row>
    <row r="275" spans="1:7" s="84" customFormat="1" ht="60" customHeight="1" x14ac:dyDescent="0.3">
      <c r="A275" s="91" t="s">
        <v>158</v>
      </c>
      <c r="B275" s="92" t="s">
        <v>323</v>
      </c>
      <c r="C275" s="279" t="s">
        <v>324</v>
      </c>
      <c r="D275" s="136">
        <v>2540000</v>
      </c>
      <c r="E275" s="70">
        <v>2537347.1800000002</v>
      </c>
      <c r="F275" s="68">
        <v>2800000</v>
      </c>
      <c r="G275" s="290" t="s">
        <v>699</v>
      </c>
    </row>
    <row r="276" spans="1:7" s="84" customFormat="1" ht="30" customHeight="1" x14ac:dyDescent="0.3">
      <c r="A276" s="91" t="s">
        <v>158</v>
      </c>
      <c r="B276" s="92" t="s">
        <v>326</v>
      </c>
      <c r="C276" s="279" t="s">
        <v>327</v>
      </c>
      <c r="D276" s="136">
        <v>33400</v>
      </c>
      <c r="E276" s="70">
        <v>33320</v>
      </c>
      <c r="F276" s="68">
        <v>11000</v>
      </c>
      <c r="G276" s="305" t="s">
        <v>700</v>
      </c>
    </row>
    <row r="277" spans="1:7" s="84" customFormat="1" ht="30" customHeight="1" thickBot="1" x14ac:dyDescent="0.35">
      <c r="A277" s="282" t="s">
        <v>158</v>
      </c>
      <c r="B277" s="283" t="s">
        <v>365</v>
      </c>
      <c r="C277" s="284" t="s">
        <v>366</v>
      </c>
      <c r="D277" s="285">
        <v>10000</v>
      </c>
      <c r="E277" s="286">
        <v>10000</v>
      </c>
      <c r="F277" s="287">
        <v>150000</v>
      </c>
      <c r="G277" s="288" t="s">
        <v>701</v>
      </c>
    </row>
    <row r="278" spans="1:7" s="84" customFormat="1" ht="15" customHeight="1" thickBot="1" x14ac:dyDescent="0.35">
      <c r="A278" s="98" t="s">
        <v>158</v>
      </c>
      <c r="B278" s="99" t="s">
        <v>19</v>
      </c>
      <c r="C278" s="276"/>
      <c r="D278" s="138">
        <f t="shared" ref="D278:E278" si="25">SUM(D269:D277)</f>
        <v>2597550</v>
      </c>
      <c r="E278" s="112">
        <f t="shared" si="25"/>
        <v>2594756.5700000003</v>
      </c>
      <c r="F278" s="113">
        <f>SUM(F269:F277)</f>
        <v>3000000</v>
      </c>
      <c r="G278" s="100" t="s">
        <v>248</v>
      </c>
    </row>
    <row r="279" spans="1:7" s="84" customFormat="1" ht="30" customHeight="1" thickBot="1" x14ac:dyDescent="0.35">
      <c r="A279" s="101" t="s">
        <v>702</v>
      </c>
      <c r="B279" s="102" t="s">
        <v>323</v>
      </c>
      <c r="C279" s="299" t="s">
        <v>324</v>
      </c>
      <c r="D279" s="139">
        <v>0</v>
      </c>
      <c r="E279" s="71">
        <v>0</v>
      </c>
      <c r="F279" s="67">
        <v>5000</v>
      </c>
      <c r="G279" s="324" t="s">
        <v>703</v>
      </c>
    </row>
    <row r="280" spans="1:7" s="84" customFormat="1" ht="15" customHeight="1" thickBot="1" x14ac:dyDescent="0.35">
      <c r="A280" s="98" t="s">
        <v>702</v>
      </c>
      <c r="B280" s="99" t="s">
        <v>704</v>
      </c>
      <c r="C280" s="276"/>
      <c r="D280" s="138">
        <f t="shared" ref="D280:E280" si="26">SUM(D279)</f>
        <v>0</v>
      </c>
      <c r="E280" s="112">
        <f t="shared" si="26"/>
        <v>0</v>
      </c>
      <c r="F280" s="113">
        <f>SUM(F279)</f>
        <v>5000</v>
      </c>
      <c r="G280" s="100" t="s">
        <v>705</v>
      </c>
    </row>
    <row r="281" spans="1:7" s="84" customFormat="1" ht="30" customHeight="1" x14ac:dyDescent="0.3">
      <c r="A281" s="88" t="s">
        <v>160</v>
      </c>
      <c r="B281" s="89" t="s">
        <v>317</v>
      </c>
      <c r="C281" s="277" t="s">
        <v>318</v>
      </c>
      <c r="D281" s="135">
        <v>26200</v>
      </c>
      <c r="E281" s="73">
        <v>26123.22</v>
      </c>
      <c r="F281" s="110">
        <v>30000</v>
      </c>
      <c r="G281" s="301" t="s">
        <v>706</v>
      </c>
    </row>
    <row r="282" spans="1:7" s="84" customFormat="1" ht="30" customHeight="1" x14ac:dyDescent="0.3">
      <c r="A282" s="91" t="s">
        <v>160</v>
      </c>
      <c r="B282" s="92" t="s">
        <v>323</v>
      </c>
      <c r="C282" s="279" t="s">
        <v>324</v>
      </c>
      <c r="D282" s="136">
        <v>371000</v>
      </c>
      <c r="E282" s="70">
        <v>370595</v>
      </c>
      <c r="F282" s="68">
        <v>418000</v>
      </c>
      <c r="G282" s="290" t="s">
        <v>707</v>
      </c>
    </row>
    <row r="283" spans="1:7" s="84" customFormat="1" ht="30" customHeight="1" thickBot="1" x14ac:dyDescent="0.35">
      <c r="A283" s="95" t="s">
        <v>160</v>
      </c>
      <c r="B283" s="96" t="s">
        <v>326</v>
      </c>
      <c r="C283" s="275" t="s">
        <v>327</v>
      </c>
      <c r="D283" s="137">
        <v>1220</v>
      </c>
      <c r="E283" s="72">
        <v>1220</v>
      </c>
      <c r="F283" s="111">
        <v>2000</v>
      </c>
      <c r="G283" s="290" t="s">
        <v>708</v>
      </c>
    </row>
    <row r="284" spans="1:7" s="84" customFormat="1" ht="15" customHeight="1" thickBot="1" x14ac:dyDescent="0.35">
      <c r="A284" s="98" t="s">
        <v>160</v>
      </c>
      <c r="B284" s="99" t="s">
        <v>95</v>
      </c>
      <c r="C284" s="276"/>
      <c r="D284" s="138">
        <f t="shared" ref="D284:E284" si="27">SUM(D281:D283)</f>
        <v>398420</v>
      </c>
      <c r="E284" s="112">
        <f t="shared" si="27"/>
        <v>397938.22</v>
      </c>
      <c r="F284" s="113">
        <f>SUM(F281:F283)</f>
        <v>450000</v>
      </c>
      <c r="G284" s="100" t="s">
        <v>250</v>
      </c>
    </row>
    <row r="285" spans="1:7" s="84" customFormat="1" ht="30" customHeight="1" thickBot="1" x14ac:dyDescent="0.35">
      <c r="A285" s="101" t="s">
        <v>161</v>
      </c>
      <c r="B285" s="102" t="s">
        <v>361</v>
      </c>
      <c r="C285" s="299" t="s">
        <v>362</v>
      </c>
      <c r="D285" s="139">
        <v>2420</v>
      </c>
      <c r="E285" s="71">
        <v>2420</v>
      </c>
      <c r="F285" s="67">
        <v>2420</v>
      </c>
      <c r="G285" s="324" t="s">
        <v>709</v>
      </c>
    </row>
    <row r="286" spans="1:7" s="84" customFormat="1" ht="15" customHeight="1" thickBot="1" x14ac:dyDescent="0.35">
      <c r="A286" s="98" t="s">
        <v>161</v>
      </c>
      <c r="B286" s="99" t="s">
        <v>20</v>
      </c>
      <c r="C286" s="276"/>
      <c r="D286" s="138">
        <f t="shared" ref="D286:E286" si="28">SUM(D285)</f>
        <v>2420</v>
      </c>
      <c r="E286" s="112">
        <f t="shared" si="28"/>
        <v>2420</v>
      </c>
      <c r="F286" s="113">
        <f>SUM(F285)</f>
        <v>2420</v>
      </c>
      <c r="G286" s="100" t="s">
        <v>710</v>
      </c>
    </row>
    <row r="287" spans="1:7" s="84" customFormat="1" ht="30" customHeight="1" thickBot="1" x14ac:dyDescent="0.35">
      <c r="A287" s="101" t="s">
        <v>711</v>
      </c>
      <c r="B287" s="102" t="s">
        <v>317</v>
      </c>
      <c r="C287" s="299" t="s">
        <v>318</v>
      </c>
      <c r="D287" s="139">
        <v>20905</v>
      </c>
      <c r="E287" s="71">
        <v>20905</v>
      </c>
      <c r="F287" s="67">
        <v>0</v>
      </c>
      <c r="G287" s="321" t="s">
        <v>712</v>
      </c>
    </row>
    <row r="288" spans="1:7" s="84" customFormat="1" ht="15" customHeight="1" thickBot="1" x14ac:dyDescent="0.35">
      <c r="A288" s="98" t="s">
        <v>711</v>
      </c>
      <c r="B288" s="99" t="s">
        <v>713</v>
      </c>
      <c r="C288" s="276"/>
      <c r="D288" s="138">
        <f t="shared" ref="D288:E288" si="29">SUM(D287)</f>
        <v>20905</v>
      </c>
      <c r="E288" s="112">
        <f t="shared" si="29"/>
        <v>20905</v>
      </c>
      <c r="F288" s="113">
        <f>SUM(F287)</f>
        <v>0</v>
      </c>
      <c r="G288" s="100" t="s">
        <v>714</v>
      </c>
    </row>
    <row r="289" spans="1:7" s="84" customFormat="1" ht="30" customHeight="1" x14ac:dyDescent="0.3">
      <c r="A289" s="88" t="s">
        <v>162</v>
      </c>
      <c r="B289" s="89" t="s">
        <v>386</v>
      </c>
      <c r="C289" s="277" t="s">
        <v>387</v>
      </c>
      <c r="D289" s="135">
        <v>442009</v>
      </c>
      <c r="E289" s="73">
        <v>442009</v>
      </c>
      <c r="F289" s="66">
        <v>200000</v>
      </c>
      <c r="G289" s="319" t="s">
        <v>715</v>
      </c>
    </row>
    <row r="290" spans="1:7" s="84" customFormat="1" ht="30" customHeight="1" x14ac:dyDescent="0.3">
      <c r="A290" s="91" t="s">
        <v>162</v>
      </c>
      <c r="B290" s="92" t="s">
        <v>389</v>
      </c>
      <c r="C290" s="279" t="s">
        <v>390</v>
      </c>
      <c r="D290" s="136">
        <v>108201</v>
      </c>
      <c r="E290" s="70">
        <v>108201</v>
      </c>
      <c r="F290" s="64">
        <v>50000</v>
      </c>
      <c r="G290" s="325" t="s">
        <v>716</v>
      </c>
    </row>
    <row r="291" spans="1:7" s="84" customFormat="1" ht="30" customHeight="1" x14ac:dyDescent="0.3">
      <c r="A291" s="91" t="s">
        <v>162</v>
      </c>
      <c r="B291" s="92" t="s">
        <v>392</v>
      </c>
      <c r="C291" s="279" t="s">
        <v>393</v>
      </c>
      <c r="D291" s="136">
        <v>39267</v>
      </c>
      <c r="E291" s="70">
        <v>39267</v>
      </c>
      <c r="F291" s="64">
        <v>18000</v>
      </c>
      <c r="G291" s="325" t="s">
        <v>717</v>
      </c>
    </row>
    <row r="292" spans="1:7" s="84" customFormat="1" ht="30" customHeight="1" x14ac:dyDescent="0.3">
      <c r="A292" s="91" t="s">
        <v>162</v>
      </c>
      <c r="B292" s="92" t="s">
        <v>426</v>
      </c>
      <c r="C292" s="279" t="s">
        <v>427</v>
      </c>
      <c r="D292" s="136">
        <v>1500</v>
      </c>
      <c r="E292" s="70">
        <v>1451</v>
      </c>
      <c r="F292" s="68">
        <v>500</v>
      </c>
      <c r="G292" s="290" t="s">
        <v>718</v>
      </c>
    </row>
    <row r="293" spans="1:7" s="84" customFormat="1" ht="30" customHeight="1" x14ac:dyDescent="0.3">
      <c r="A293" s="91" t="s">
        <v>162</v>
      </c>
      <c r="B293" s="92" t="s">
        <v>373</v>
      </c>
      <c r="C293" s="279" t="s">
        <v>374</v>
      </c>
      <c r="D293" s="136">
        <v>48000</v>
      </c>
      <c r="E293" s="70">
        <v>47828.88</v>
      </c>
      <c r="F293" s="68">
        <v>50000</v>
      </c>
      <c r="G293" s="302" t="s">
        <v>719</v>
      </c>
    </row>
    <row r="294" spans="1:7" s="84" customFormat="1" ht="30" customHeight="1" x14ac:dyDescent="0.3">
      <c r="A294" s="91" t="s">
        <v>162</v>
      </c>
      <c r="B294" s="92" t="s">
        <v>317</v>
      </c>
      <c r="C294" s="279" t="s">
        <v>318</v>
      </c>
      <c r="D294" s="136">
        <v>44500</v>
      </c>
      <c r="E294" s="70">
        <v>44395.01</v>
      </c>
      <c r="F294" s="68">
        <v>50000</v>
      </c>
      <c r="G294" s="290" t="s">
        <v>720</v>
      </c>
    </row>
    <row r="295" spans="1:7" s="84" customFormat="1" ht="30" customHeight="1" x14ac:dyDescent="0.3">
      <c r="A295" s="91" t="s">
        <v>162</v>
      </c>
      <c r="B295" s="92" t="s">
        <v>431</v>
      </c>
      <c r="C295" s="279" t="s">
        <v>432</v>
      </c>
      <c r="D295" s="136">
        <v>1100</v>
      </c>
      <c r="E295" s="70">
        <v>1071.5</v>
      </c>
      <c r="F295" s="68">
        <v>1100</v>
      </c>
      <c r="G295" s="290" t="s">
        <v>721</v>
      </c>
    </row>
    <row r="296" spans="1:7" s="84" customFormat="1" ht="30" customHeight="1" x14ac:dyDescent="0.3">
      <c r="A296" s="91" t="s">
        <v>162</v>
      </c>
      <c r="B296" s="92" t="s">
        <v>320</v>
      </c>
      <c r="C296" s="279" t="s">
        <v>321</v>
      </c>
      <c r="D296" s="136">
        <v>0</v>
      </c>
      <c r="E296" s="70">
        <v>0</v>
      </c>
      <c r="F296" s="68">
        <v>1000</v>
      </c>
      <c r="G296" s="290" t="s">
        <v>722</v>
      </c>
    </row>
    <row r="297" spans="1:7" s="84" customFormat="1" ht="60" customHeight="1" x14ac:dyDescent="0.3">
      <c r="A297" s="91" t="s">
        <v>162</v>
      </c>
      <c r="B297" s="92" t="s">
        <v>323</v>
      </c>
      <c r="C297" s="279" t="s">
        <v>324</v>
      </c>
      <c r="D297" s="136">
        <v>2444500</v>
      </c>
      <c r="E297" s="70">
        <v>2444320</v>
      </c>
      <c r="F297" s="68">
        <v>2800000</v>
      </c>
      <c r="G297" s="290" t="s">
        <v>723</v>
      </c>
    </row>
    <row r="298" spans="1:7" s="84" customFormat="1" ht="30" customHeight="1" x14ac:dyDescent="0.3">
      <c r="A298" s="91" t="s">
        <v>162</v>
      </c>
      <c r="B298" s="92" t="s">
        <v>326</v>
      </c>
      <c r="C298" s="279" t="s">
        <v>327</v>
      </c>
      <c r="D298" s="136">
        <v>65000</v>
      </c>
      <c r="E298" s="70">
        <v>64874.99</v>
      </c>
      <c r="F298" s="68">
        <v>22400</v>
      </c>
      <c r="G298" s="290" t="s">
        <v>724</v>
      </c>
    </row>
    <row r="299" spans="1:7" s="84" customFormat="1" ht="30" customHeight="1" thickBot="1" x14ac:dyDescent="0.35">
      <c r="A299" s="95" t="s">
        <v>162</v>
      </c>
      <c r="B299" s="96" t="s">
        <v>503</v>
      </c>
      <c r="C299" s="275" t="s">
        <v>504</v>
      </c>
      <c r="D299" s="137">
        <v>25000</v>
      </c>
      <c r="E299" s="72">
        <v>18700</v>
      </c>
      <c r="F299" s="111">
        <v>18000</v>
      </c>
      <c r="G299" s="305" t="s">
        <v>725</v>
      </c>
    </row>
    <row r="300" spans="1:7" s="84" customFormat="1" ht="15" customHeight="1" thickBot="1" x14ac:dyDescent="0.35">
      <c r="A300" s="98" t="s">
        <v>162</v>
      </c>
      <c r="B300" s="99" t="s">
        <v>103</v>
      </c>
      <c r="C300" s="276"/>
      <c r="D300" s="138">
        <f t="shared" ref="D300:E300" si="30">SUM(D289:D299)</f>
        <v>3219077</v>
      </c>
      <c r="E300" s="112">
        <f t="shared" si="30"/>
        <v>3212118.3800000004</v>
      </c>
      <c r="F300" s="113">
        <f>SUM(F289:F299)</f>
        <v>3211000</v>
      </c>
      <c r="G300" s="100" t="s">
        <v>726</v>
      </c>
    </row>
    <row r="301" spans="1:7" s="84" customFormat="1" ht="30" customHeight="1" x14ac:dyDescent="0.3">
      <c r="A301" s="88" t="s">
        <v>727</v>
      </c>
      <c r="B301" s="89" t="s">
        <v>317</v>
      </c>
      <c r="C301" s="277" t="s">
        <v>318</v>
      </c>
      <c r="D301" s="135">
        <v>17000</v>
      </c>
      <c r="E301" s="73">
        <v>16880</v>
      </c>
      <c r="F301" s="110">
        <v>0</v>
      </c>
      <c r="G301" s="321" t="s">
        <v>728</v>
      </c>
    </row>
    <row r="302" spans="1:7" s="84" customFormat="1" ht="30" customHeight="1" x14ac:dyDescent="0.3">
      <c r="A302" s="91" t="s">
        <v>727</v>
      </c>
      <c r="B302" s="92" t="s">
        <v>323</v>
      </c>
      <c r="C302" s="279" t="s">
        <v>324</v>
      </c>
      <c r="D302" s="136">
        <v>1125</v>
      </c>
      <c r="E302" s="70">
        <v>1125</v>
      </c>
      <c r="F302" s="68">
        <v>0</v>
      </c>
      <c r="G302" s="321" t="s">
        <v>729</v>
      </c>
    </row>
    <row r="303" spans="1:7" s="84" customFormat="1" ht="30" customHeight="1" x14ac:dyDescent="0.3">
      <c r="A303" s="91" t="s">
        <v>727</v>
      </c>
      <c r="B303" s="92" t="s">
        <v>350</v>
      </c>
      <c r="C303" s="279" t="s">
        <v>351</v>
      </c>
      <c r="D303" s="136">
        <v>6172</v>
      </c>
      <c r="E303" s="70">
        <v>6000</v>
      </c>
      <c r="F303" s="68">
        <v>0</v>
      </c>
      <c r="G303" s="326" t="s">
        <v>730</v>
      </c>
    </row>
    <row r="304" spans="1:7" s="84" customFormat="1" ht="30" customHeight="1" x14ac:dyDescent="0.3">
      <c r="A304" s="91" t="s">
        <v>727</v>
      </c>
      <c r="B304" s="92" t="s">
        <v>353</v>
      </c>
      <c r="C304" s="279" t="s">
        <v>354</v>
      </c>
      <c r="D304" s="136">
        <v>9536</v>
      </c>
      <c r="E304" s="70">
        <v>9536</v>
      </c>
      <c r="F304" s="68">
        <v>0</v>
      </c>
      <c r="G304" s="326" t="s">
        <v>731</v>
      </c>
    </row>
    <row r="305" spans="1:7" s="84" customFormat="1" ht="45" customHeight="1" x14ac:dyDescent="0.3">
      <c r="A305" s="328" t="s">
        <v>727</v>
      </c>
      <c r="B305" s="329" t="s">
        <v>309</v>
      </c>
      <c r="C305" s="330" t="s">
        <v>310</v>
      </c>
      <c r="D305" s="331">
        <v>55000</v>
      </c>
      <c r="E305" s="332">
        <v>55000</v>
      </c>
      <c r="F305" s="333">
        <v>50000</v>
      </c>
      <c r="G305" s="374" t="s">
        <v>732</v>
      </c>
    </row>
    <row r="306" spans="1:7" s="84" customFormat="1" ht="30" customHeight="1" x14ac:dyDescent="0.3">
      <c r="A306" s="328" t="s">
        <v>727</v>
      </c>
      <c r="B306" s="329" t="s">
        <v>540</v>
      </c>
      <c r="C306" s="330" t="s">
        <v>541</v>
      </c>
      <c r="D306" s="331">
        <v>20000</v>
      </c>
      <c r="E306" s="332">
        <v>20000</v>
      </c>
      <c r="F306" s="333">
        <v>0</v>
      </c>
      <c r="G306" s="375" t="s">
        <v>733</v>
      </c>
    </row>
    <row r="307" spans="1:7" s="84" customFormat="1" ht="30" customHeight="1" x14ac:dyDescent="0.3">
      <c r="A307" s="91" t="s">
        <v>727</v>
      </c>
      <c r="B307" s="92" t="s">
        <v>332</v>
      </c>
      <c r="C307" s="279" t="s">
        <v>333</v>
      </c>
      <c r="D307" s="136">
        <v>26562.11</v>
      </c>
      <c r="E307" s="70">
        <v>0</v>
      </c>
      <c r="F307" s="64">
        <v>744400</v>
      </c>
      <c r="G307" s="327" t="s">
        <v>734</v>
      </c>
    </row>
    <row r="308" spans="1:7" s="84" customFormat="1" ht="30" customHeight="1" x14ac:dyDescent="0.3">
      <c r="A308" s="313" t="s">
        <v>727</v>
      </c>
      <c r="B308" s="314" t="s">
        <v>365</v>
      </c>
      <c r="C308" s="315" t="s">
        <v>366</v>
      </c>
      <c r="D308" s="316">
        <v>166290.39000000001</v>
      </c>
      <c r="E308" s="317">
        <v>166290.39000000001</v>
      </c>
      <c r="F308" s="304">
        <v>0</v>
      </c>
      <c r="G308" s="303" t="s">
        <v>735</v>
      </c>
    </row>
    <row r="309" spans="1:7" s="84" customFormat="1" ht="30" customHeight="1" thickBot="1" x14ac:dyDescent="0.35">
      <c r="A309" s="282" t="s">
        <v>727</v>
      </c>
      <c r="B309" s="283" t="s">
        <v>335</v>
      </c>
      <c r="C309" s="284" t="s">
        <v>336</v>
      </c>
      <c r="D309" s="285">
        <v>37522.239999999998</v>
      </c>
      <c r="E309" s="286">
        <v>0</v>
      </c>
      <c r="F309" s="287">
        <v>600000</v>
      </c>
      <c r="G309" s="307" t="s">
        <v>736</v>
      </c>
    </row>
    <row r="310" spans="1:7" s="84" customFormat="1" ht="15" customHeight="1" thickBot="1" x14ac:dyDescent="0.35">
      <c r="A310" s="98" t="s">
        <v>727</v>
      </c>
      <c r="B310" s="99" t="s">
        <v>737</v>
      </c>
      <c r="C310" s="276"/>
      <c r="D310" s="138">
        <f t="shared" ref="D310:E310" si="31">SUM(D301:D309)</f>
        <v>339207.74</v>
      </c>
      <c r="E310" s="112">
        <f t="shared" si="31"/>
        <v>274831.39</v>
      </c>
      <c r="F310" s="113">
        <f>SUM(F301:F309)</f>
        <v>1394400</v>
      </c>
      <c r="G310" s="100" t="s">
        <v>738</v>
      </c>
    </row>
    <row r="311" spans="1:7" s="84" customFormat="1" ht="30" customHeight="1" x14ac:dyDescent="0.3">
      <c r="A311" s="88" t="s">
        <v>739</v>
      </c>
      <c r="B311" s="89" t="s">
        <v>317</v>
      </c>
      <c r="C311" s="277" t="s">
        <v>318</v>
      </c>
      <c r="D311" s="135">
        <v>0</v>
      </c>
      <c r="E311" s="73">
        <v>0</v>
      </c>
      <c r="F311" s="110">
        <v>1000</v>
      </c>
      <c r="G311" s="301" t="s">
        <v>740</v>
      </c>
    </row>
    <row r="312" spans="1:7" s="84" customFormat="1" ht="30" customHeight="1" x14ac:dyDescent="0.3">
      <c r="A312" s="91" t="s">
        <v>739</v>
      </c>
      <c r="B312" s="92" t="s">
        <v>405</v>
      </c>
      <c r="C312" s="279" t="s">
        <v>406</v>
      </c>
      <c r="D312" s="136">
        <v>4420</v>
      </c>
      <c r="E312" s="70">
        <v>4420</v>
      </c>
      <c r="F312" s="68">
        <v>5000</v>
      </c>
      <c r="G312" s="290" t="s">
        <v>741</v>
      </c>
    </row>
    <row r="313" spans="1:7" s="84" customFormat="1" ht="30" customHeight="1" thickBot="1" x14ac:dyDescent="0.35">
      <c r="A313" s="95" t="s">
        <v>739</v>
      </c>
      <c r="B313" s="96" t="s">
        <v>323</v>
      </c>
      <c r="C313" s="275" t="s">
        <v>324</v>
      </c>
      <c r="D313" s="137">
        <v>3510</v>
      </c>
      <c r="E313" s="72">
        <v>3510</v>
      </c>
      <c r="F313" s="111">
        <v>4000</v>
      </c>
      <c r="G313" s="305" t="s">
        <v>742</v>
      </c>
    </row>
    <row r="314" spans="1:7" s="84" customFormat="1" ht="15" customHeight="1" thickBot="1" x14ac:dyDescent="0.35">
      <c r="A314" s="98" t="s">
        <v>739</v>
      </c>
      <c r="B314" s="99" t="s">
        <v>743</v>
      </c>
      <c r="C314" s="276"/>
      <c r="D314" s="138">
        <f t="shared" ref="D314:E314" si="32">SUM(D311:D313)</f>
        <v>7930</v>
      </c>
      <c r="E314" s="112">
        <f t="shared" si="32"/>
        <v>7930</v>
      </c>
      <c r="F314" s="113">
        <f>SUM(F311:F313)</f>
        <v>10000</v>
      </c>
      <c r="G314" s="100" t="s">
        <v>744</v>
      </c>
    </row>
    <row r="315" spans="1:7" s="84" customFormat="1" ht="30" customHeight="1" x14ac:dyDescent="0.3">
      <c r="A315" s="88" t="s">
        <v>21</v>
      </c>
      <c r="B315" s="89" t="s">
        <v>745</v>
      </c>
      <c r="C315" s="277" t="s">
        <v>746</v>
      </c>
      <c r="D315" s="135">
        <v>38200</v>
      </c>
      <c r="E315" s="73">
        <v>38102</v>
      </c>
      <c r="F315" s="66">
        <v>40000</v>
      </c>
      <c r="G315" s="301" t="s">
        <v>747</v>
      </c>
    </row>
    <row r="316" spans="1:7" s="84" customFormat="1" ht="30" customHeight="1" x14ac:dyDescent="0.3">
      <c r="A316" s="91" t="s">
        <v>21</v>
      </c>
      <c r="B316" s="92" t="s">
        <v>338</v>
      </c>
      <c r="C316" s="279" t="s">
        <v>339</v>
      </c>
      <c r="D316" s="136">
        <v>200000</v>
      </c>
      <c r="E316" s="70">
        <v>179186</v>
      </c>
      <c r="F316" s="64">
        <v>250000</v>
      </c>
      <c r="G316" s="290" t="s">
        <v>748</v>
      </c>
    </row>
    <row r="317" spans="1:7" s="84" customFormat="1" ht="30" customHeight="1" x14ac:dyDescent="0.3">
      <c r="A317" s="91">
        <v>5512</v>
      </c>
      <c r="B317" s="92">
        <v>5029</v>
      </c>
      <c r="C317" s="279" t="s">
        <v>749</v>
      </c>
      <c r="D317" s="136">
        <v>0</v>
      </c>
      <c r="E317" s="70">
        <v>0</v>
      </c>
      <c r="F317" s="64">
        <v>10000</v>
      </c>
      <c r="G317" s="301" t="s">
        <v>881</v>
      </c>
    </row>
    <row r="318" spans="1:7" s="84" customFormat="1" ht="30" customHeight="1" x14ac:dyDescent="0.3">
      <c r="A318" s="91" t="s">
        <v>21</v>
      </c>
      <c r="B318" s="92" t="s">
        <v>750</v>
      </c>
      <c r="C318" s="279" t="s">
        <v>751</v>
      </c>
      <c r="D318" s="136">
        <v>12900</v>
      </c>
      <c r="E318" s="70">
        <v>12898.22</v>
      </c>
      <c r="F318" s="64">
        <v>13500</v>
      </c>
      <c r="G318" s="290" t="s">
        <v>752</v>
      </c>
    </row>
    <row r="319" spans="1:7" s="84" customFormat="1" ht="30" customHeight="1" x14ac:dyDescent="0.3">
      <c r="A319" s="91" t="s">
        <v>21</v>
      </c>
      <c r="B319" s="92" t="s">
        <v>426</v>
      </c>
      <c r="C319" s="279" t="s">
        <v>427</v>
      </c>
      <c r="D319" s="136">
        <v>600</v>
      </c>
      <c r="E319" s="70">
        <v>588</v>
      </c>
      <c r="F319" s="68">
        <v>1000</v>
      </c>
      <c r="G319" s="290" t="s">
        <v>753</v>
      </c>
    </row>
    <row r="320" spans="1:7" s="84" customFormat="1" ht="30" customHeight="1" x14ac:dyDescent="0.3">
      <c r="A320" s="91" t="s">
        <v>21</v>
      </c>
      <c r="B320" s="92" t="s">
        <v>479</v>
      </c>
      <c r="C320" s="279" t="s">
        <v>480</v>
      </c>
      <c r="D320" s="136">
        <v>396</v>
      </c>
      <c r="E320" s="70">
        <v>396</v>
      </c>
      <c r="F320" s="68">
        <v>400</v>
      </c>
      <c r="G320" s="290" t="s">
        <v>754</v>
      </c>
    </row>
    <row r="321" spans="1:7" s="84" customFormat="1" ht="30" customHeight="1" x14ac:dyDescent="0.3">
      <c r="A321" s="91" t="s">
        <v>21</v>
      </c>
      <c r="B321" s="92" t="s">
        <v>373</v>
      </c>
      <c r="C321" s="279" t="s">
        <v>374</v>
      </c>
      <c r="D321" s="136">
        <v>341900</v>
      </c>
      <c r="E321" s="70">
        <v>341818.4</v>
      </c>
      <c r="F321" s="68">
        <v>50000</v>
      </c>
      <c r="G321" s="290" t="s">
        <v>755</v>
      </c>
    </row>
    <row r="322" spans="1:7" s="84" customFormat="1" ht="30" customHeight="1" x14ac:dyDescent="0.3">
      <c r="A322" s="91" t="s">
        <v>21</v>
      </c>
      <c r="B322" s="92" t="s">
        <v>317</v>
      </c>
      <c r="C322" s="279" t="s">
        <v>318</v>
      </c>
      <c r="D322" s="136">
        <v>21000</v>
      </c>
      <c r="E322" s="70">
        <v>20778.95</v>
      </c>
      <c r="F322" s="68">
        <v>21076</v>
      </c>
      <c r="G322" s="290" t="s">
        <v>756</v>
      </c>
    </row>
    <row r="323" spans="1:7" s="84" customFormat="1" ht="30" customHeight="1" x14ac:dyDescent="0.3">
      <c r="A323" s="91" t="s">
        <v>21</v>
      </c>
      <c r="B323" s="92" t="s">
        <v>431</v>
      </c>
      <c r="C323" s="279" t="s">
        <v>432</v>
      </c>
      <c r="D323" s="136">
        <v>600</v>
      </c>
      <c r="E323" s="70">
        <v>578.61</v>
      </c>
      <c r="F323" s="68">
        <v>600</v>
      </c>
      <c r="G323" s="290" t="s">
        <v>757</v>
      </c>
    </row>
    <row r="324" spans="1:7" s="84" customFormat="1" ht="30" customHeight="1" x14ac:dyDescent="0.3">
      <c r="A324" s="91" t="s">
        <v>21</v>
      </c>
      <c r="B324" s="92" t="s">
        <v>397</v>
      </c>
      <c r="C324" s="279" t="s">
        <v>398</v>
      </c>
      <c r="D324" s="136">
        <v>145000</v>
      </c>
      <c r="E324" s="70">
        <v>144745.62</v>
      </c>
      <c r="F324" s="68">
        <v>150000</v>
      </c>
      <c r="G324" s="290" t="s">
        <v>758</v>
      </c>
    </row>
    <row r="325" spans="1:7" s="84" customFormat="1" ht="30" customHeight="1" x14ac:dyDescent="0.3">
      <c r="A325" s="91" t="s">
        <v>21</v>
      </c>
      <c r="B325" s="92" t="s">
        <v>320</v>
      </c>
      <c r="C325" s="279" t="s">
        <v>321</v>
      </c>
      <c r="D325" s="136">
        <v>34000</v>
      </c>
      <c r="E325" s="70">
        <v>33775.4</v>
      </c>
      <c r="F325" s="68">
        <v>50000</v>
      </c>
      <c r="G325" s="290" t="s">
        <v>759</v>
      </c>
    </row>
    <row r="326" spans="1:7" s="84" customFormat="1" ht="30" customHeight="1" x14ac:dyDescent="0.3">
      <c r="A326" s="91" t="s">
        <v>21</v>
      </c>
      <c r="B326" s="92" t="s">
        <v>343</v>
      </c>
      <c r="C326" s="279" t="s">
        <v>344</v>
      </c>
      <c r="D326" s="136">
        <v>9000</v>
      </c>
      <c r="E326" s="70">
        <v>8954</v>
      </c>
      <c r="F326" s="68">
        <v>0</v>
      </c>
      <c r="G326" s="326" t="s">
        <v>760</v>
      </c>
    </row>
    <row r="327" spans="1:7" s="84" customFormat="1" ht="30" customHeight="1" x14ac:dyDescent="0.3">
      <c r="A327" s="91" t="s">
        <v>21</v>
      </c>
      <c r="B327" s="92" t="s">
        <v>761</v>
      </c>
      <c r="C327" s="279" t="s">
        <v>762</v>
      </c>
      <c r="D327" s="136">
        <v>9850</v>
      </c>
      <c r="E327" s="70">
        <v>9850</v>
      </c>
      <c r="F327" s="68">
        <v>10000</v>
      </c>
      <c r="G327" s="290" t="s">
        <v>763</v>
      </c>
    </row>
    <row r="328" spans="1:7" s="84" customFormat="1" ht="30" customHeight="1" x14ac:dyDescent="0.3">
      <c r="A328" s="91" t="s">
        <v>21</v>
      </c>
      <c r="B328" s="92" t="s">
        <v>405</v>
      </c>
      <c r="C328" s="279" t="s">
        <v>406</v>
      </c>
      <c r="D328" s="136">
        <v>1000</v>
      </c>
      <c r="E328" s="70">
        <v>1000</v>
      </c>
      <c r="F328" s="68">
        <v>1000</v>
      </c>
      <c r="G328" s="290" t="s">
        <v>764</v>
      </c>
    </row>
    <row r="329" spans="1:7" s="84" customFormat="1" ht="30" customHeight="1" x14ac:dyDescent="0.3">
      <c r="A329" s="91" t="s">
        <v>21</v>
      </c>
      <c r="B329" s="92" t="s">
        <v>408</v>
      </c>
      <c r="C329" s="279" t="s">
        <v>409</v>
      </c>
      <c r="D329" s="136">
        <v>33400</v>
      </c>
      <c r="E329" s="70">
        <v>33323</v>
      </c>
      <c r="F329" s="68">
        <v>17424</v>
      </c>
      <c r="G329" s="302" t="s">
        <v>765</v>
      </c>
    </row>
    <row r="330" spans="1:7" s="84" customFormat="1" ht="45" customHeight="1" x14ac:dyDescent="0.3">
      <c r="A330" s="91" t="s">
        <v>21</v>
      </c>
      <c r="B330" s="92" t="s">
        <v>323</v>
      </c>
      <c r="C330" s="279" t="s">
        <v>324</v>
      </c>
      <c r="D330" s="136">
        <v>47800</v>
      </c>
      <c r="E330" s="70">
        <v>47712.1</v>
      </c>
      <c r="F330" s="68">
        <v>50000</v>
      </c>
      <c r="G330" s="290" t="s">
        <v>766</v>
      </c>
    </row>
    <row r="331" spans="1:7" s="84" customFormat="1" ht="30" customHeight="1" x14ac:dyDescent="0.3">
      <c r="A331" s="91" t="s">
        <v>21</v>
      </c>
      <c r="B331" s="92" t="s">
        <v>326</v>
      </c>
      <c r="C331" s="279" t="s">
        <v>327</v>
      </c>
      <c r="D331" s="136">
        <v>126400</v>
      </c>
      <c r="E331" s="70">
        <v>126393.36</v>
      </c>
      <c r="F331" s="68">
        <v>100000</v>
      </c>
      <c r="G331" s="290" t="s">
        <v>767</v>
      </c>
    </row>
    <row r="332" spans="1:7" s="84" customFormat="1" ht="30" customHeight="1" x14ac:dyDescent="0.3">
      <c r="A332" s="91" t="s">
        <v>21</v>
      </c>
      <c r="B332" s="92" t="s">
        <v>353</v>
      </c>
      <c r="C332" s="279" t="s">
        <v>354</v>
      </c>
      <c r="D332" s="136">
        <v>43000</v>
      </c>
      <c r="E332" s="70">
        <v>42664</v>
      </c>
      <c r="F332" s="68">
        <v>20000</v>
      </c>
      <c r="G332" s="290" t="s">
        <v>768</v>
      </c>
    </row>
    <row r="333" spans="1:7" s="84" customFormat="1" ht="75" customHeight="1" x14ac:dyDescent="0.3">
      <c r="A333" s="328" t="s">
        <v>21</v>
      </c>
      <c r="B333" s="329" t="s">
        <v>309</v>
      </c>
      <c r="C333" s="330" t="s">
        <v>310</v>
      </c>
      <c r="D333" s="331">
        <v>60000</v>
      </c>
      <c r="E333" s="332">
        <v>60000</v>
      </c>
      <c r="F333" s="333">
        <v>50000</v>
      </c>
      <c r="G333" s="334" t="s">
        <v>769</v>
      </c>
    </row>
    <row r="334" spans="1:7" s="84" customFormat="1" ht="30" customHeight="1" x14ac:dyDescent="0.3">
      <c r="A334" s="88" t="s">
        <v>21</v>
      </c>
      <c r="B334" s="89" t="s">
        <v>676</v>
      </c>
      <c r="C334" s="277" t="s">
        <v>677</v>
      </c>
      <c r="D334" s="135">
        <v>50</v>
      </c>
      <c r="E334" s="73">
        <v>50</v>
      </c>
      <c r="F334" s="110">
        <v>0</v>
      </c>
      <c r="G334" s="326" t="s">
        <v>770</v>
      </c>
    </row>
    <row r="335" spans="1:7" s="84" customFormat="1" ht="30" customHeight="1" x14ac:dyDescent="0.3">
      <c r="A335" s="91" t="s">
        <v>21</v>
      </c>
      <c r="B335" s="92" t="s">
        <v>332</v>
      </c>
      <c r="C335" s="279" t="s">
        <v>333</v>
      </c>
      <c r="D335" s="136">
        <v>9700</v>
      </c>
      <c r="E335" s="70">
        <v>9613.69</v>
      </c>
      <c r="F335" s="68">
        <v>0</v>
      </c>
      <c r="G335" s="335" t="s">
        <v>771</v>
      </c>
    </row>
    <row r="336" spans="1:7" s="84" customFormat="1" ht="30" customHeight="1" thickBot="1" x14ac:dyDescent="0.35">
      <c r="A336" s="282" t="s">
        <v>21</v>
      </c>
      <c r="B336" s="283" t="s">
        <v>365</v>
      </c>
      <c r="C336" s="284" t="s">
        <v>366</v>
      </c>
      <c r="D336" s="285">
        <v>4345000</v>
      </c>
      <c r="E336" s="286">
        <v>4344847.7</v>
      </c>
      <c r="F336" s="287">
        <v>8300000</v>
      </c>
      <c r="G336" s="288" t="s">
        <v>772</v>
      </c>
    </row>
    <row r="337" spans="1:7" s="84" customFormat="1" ht="15" customHeight="1" thickBot="1" x14ac:dyDescent="0.35">
      <c r="A337" s="98" t="s">
        <v>21</v>
      </c>
      <c r="B337" s="99" t="s">
        <v>22</v>
      </c>
      <c r="C337" s="276"/>
      <c r="D337" s="138">
        <f t="shared" ref="D337:E337" si="33">SUM(D315:D336)</f>
        <v>5479796</v>
      </c>
      <c r="E337" s="112">
        <f t="shared" si="33"/>
        <v>5457275.0499999998</v>
      </c>
      <c r="F337" s="113">
        <f>SUM(F315:F336)</f>
        <v>9135000</v>
      </c>
      <c r="G337" s="100" t="s">
        <v>773</v>
      </c>
    </row>
    <row r="338" spans="1:7" s="84" customFormat="1" ht="30" customHeight="1" x14ac:dyDescent="0.3">
      <c r="A338" s="88" t="s">
        <v>774</v>
      </c>
      <c r="B338" s="89" t="s">
        <v>317</v>
      </c>
      <c r="C338" s="277" t="s">
        <v>318</v>
      </c>
      <c r="D338" s="135">
        <v>29000</v>
      </c>
      <c r="E338" s="73">
        <v>28725.4</v>
      </c>
      <c r="F338" s="110">
        <v>30000</v>
      </c>
      <c r="G338" s="301" t="s">
        <v>775</v>
      </c>
    </row>
    <row r="339" spans="1:7" s="84" customFormat="1" ht="30" customHeight="1" x14ac:dyDescent="0.3">
      <c r="A339" s="91" t="s">
        <v>774</v>
      </c>
      <c r="B339" s="92" t="s">
        <v>405</v>
      </c>
      <c r="C339" s="279" t="s">
        <v>406</v>
      </c>
      <c r="D339" s="136">
        <v>5720</v>
      </c>
      <c r="E339" s="70">
        <v>5720</v>
      </c>
      <c r="F339" s="68">
        <v>6000</v>
      </c>
      <c r="G339" s="290" t="s">
        <v>776</v>
      </c>
    </row>
    <row r="340" spans="1:7" s="84" customFormat="1" ht="30" customHeight="1" x14ac:dyDescent="0.3">
      <c r="A340" s="91" t="s">
        <v>774</v>
      </c>
      <c r="B340" s="92" t="s">
        <v>323</v>
      </c>
      <c r="C340" s="279" t="s">
        <v>324</v>
      </c>
      <c r="D340" s="136">
        <v>58300</v>
      </c>
      <c r="E340" s="70">
        <v>58294.6</v>
      </c>
      <c r="F340" s="68">
        <v>54000</v>
      </c>
      <c r="G340" s="290" t="s">
        <v>882</v>
      </c>
    </row>
    <row r="341" spans="1:7" s="84" customFormat="1" ht="30" customHeight="1" thickBot="1" x14ac:dyDescent="0.35">
      <c r="A341" s="95" t="s">
        <v>774</v>
      </c>
      <c r="B341" s="96" t="s">
        <v>326</v>
      </c>
      <c r="C341" s="275" t="s">
        <v>327</v>
      </c>
      <c r="D341" s="137">
        <v>8800</v>
      </c>
      <c r="E341" s="72">
        <v>8800</v>
      </c>
      <c r="F341" s="111">
        <v>10000</v>
      </c>
      <c r="G341" s="305" t="s">
        <v>777</v>
      </c>
    </row>
    <row r="342" spans="1:7" s="84" customFormat="1" ht="15" customHeight="1" thickBot="1" x14ac:dyDescent="0.35">
      <c r="A342" s="98" t="s">
        <v>774</v>
      </c>
      <c r="B342" s="99" t="s">
        <v>778</v>
      </c>
      <c r="C342" s="276"/>
      <c r="D342" s="138">
        <f t="shared" ref="D342:E342" si="34">SUM(D338:D341)</f>
        <v>101820</v>
      </c>
      <c r="E342" s="112">
        <f t="shared" si="34"/>
        <v>101540</v>
      </c>
      <c r="F342" s="113">
        <f>SUM(F338:F341)</f>
        <v>100000</v>
      </c>
      <c r="G342" s="100" t="s">
        <v>779</v>
      </c>
    </row>
    <row r="343" spans="1:7" s="84" customFormat="1" ht="30" customHeight="1" x14ac:dyDescent="0.3">
      <c r="A343" s="88" t="s">
        <v>780</v>
      </c>
      <c r="B343" s="89" t="s">
        <v>332</v>
      </c>
      <c r="C343" s="277" t="s">
        <v>333</v>
      </c>
      <c r="D343" s="135">
        <v>5454</v>
      </c>
      <c r="E343" s="73">
        <v>0</v>
      </c>
      <c r="F343" s="110">
        <v>55000</v>
      </c>
      <c r="G343" s="336" t="s">
        <v>781</v>
      </c>
    </row>
    <row r="344" spans="1:7" s="84" customFormat="1" ht="30" customHeight="1" thickBot="1" x14ac:dyDescent="0.35">
      <c r="A344" s="282" t="s">
        <v>780</v>
      </c>
      <c r="B344" s="283" t="s">
        <v>335</v>
      </c>
      <c r="C344" s="284" t="s">
        <v>336</v>
      </c>
      <c r="D344" s="285">
        <v>5000</v>
      </c>
      <c r="E344" s="286">
        <v>0</v>
      </c>
      <c r="F344" s="287">
        <v>700000</v>
      </c>
      <c r="G344" s="337" t="s">
        <v>782</v>
      </c>
    </row>
    <row r="345" spans="1:7" s="84" customFormat="1" ht="15" customHeight="1" thickBot="1" x14ac:dyDescent="0.35">
      <c r="A345" s="98" t="s">
        <v>780</v>
      </c>
      <c r="B345" s="99" t="s">
        <v>783</v>
      </c>
      <c r="C345" s="276"/>
      <c r="D345" s="138">
        <f t="shared" ref="D345:E345" si="35">SUM(D343:D344)</f>
        <v>10454</v>
      </c>
      <c r="E345" s="112">
        <f t="shared" si="35"/>
        <v>0</v>
      </c>
      <c r="F345" s="113">
        <f>SUM(F343:F344)</f>
        <v>755000</v>
      </c>
      <c r="G345" s="100" t="s">
        <v>784</v>
      </c>
    </row>
    <row r="346" spans="1:7" s="84" customFormat="1" ht="30" customHeight="1" x14ac:dyDescent="0.3">
      <c r="A346" s="88" t="s">
        <v>785</v>
      </c>
      <c r="B346" s="89" t="s">
        <v>338</v>
      </c>
      <c r="C346" s="277" t="s">
        <v>339</v>
      </c>
      <c r="D346" s="135">
        <v>100000</v>
      </c>
      <c r="E346" s="73">
        <v>77350</v>
      </c>
      <c r="F346" s="66">
        <v>100000</v>
      </c>
      <c r="G346" s="301" t="s">
        <v>786</v>
      </c>
    </row>
    <row r="347" spans="1:7" s="84" customFormat="1" ht="45" customHeight="1" x14ac:dyDescent="0.3">
      <c r="A347" s="91" t="s">
        <v>785</v>
      </c>
      <c r="B347" s="92" t="s">
        <v>787</v>
      </c>
      <c r="C347" s="279" t="s">
        <v>788</v>
      </c>
      <c r="D347" s="136">
        <v>1560000</v>
      </c>
      <c r="E347" s="70">
        <v>1554048</v>
      </c>
      <c r="F347" s="64">
        <v>1800000</v>
      </c>
      <c r="G347" s="290" t="s">
        <v>883</v>
      </c>
    </row>
    <row r="348" spans="1:7" s="84" customFormat="1" ht="57" customHeight="1" x14ac:dyDescent="0.3">
      <c r="A348" s="91">
        <v>6112</v>
      </c>
      <c r="B348" s="92">
        <v>5026</v>
      </c>
      <c r="C348" s="279" t="s">
        <v>789</v>
      </c>
      <c r="D348" s="136">
        <v>0</v>
      </c>
      <c r="E348" s="70">
        <v>0</v>
      </c>
      <c r="F348" s="64">
        <v>400000</v>
      </c>
      <c r="G348" s="290" t="s">
        <v>790</v>
      </c>
    </row>
    <row r="349" spans="1:7" s="84" customFormat="1" ht="30" customHeight="1" x14ac:dyDescent="0.3">
      <c r="A349" s="91" t="s">
        <v>785</v>
      </c>
      <c r="B349" s="92" t="s">
        <v>389</v>
      </c>
      <c r="C349" s="279" t="s">
        <v>390</v>
      </c>
      <c r="D349" s="136">
        <v>254000</v>
      </c>
      <c r="E349" s="70">
        <v>253721</v>
      </c>
      <c r="F349" s="64">
        <v>300000</v>
      </c>
      <c r="G349" s="290" t="s">
        <v>791</v>
      </c>
    </row>
    <row r="350" spans="1:7" s="84" customFormat="1" ht="30" customHeight="1" thickBot="1" x14ac:dyDescent="0.35">
      <c r="A350" s="95" t="s">
        <v>785</v>
      </c>
      <c r="B350" s="96" t="s">
        <v>392</v>
      </c>
      <c r="C350" s="275" t="s">
        <v>393</v>
      </c>
      <c r="D350" s="137">
        <v>150000</v>
      </c>
      <c r="E350" s="72">
        <v>146823</v>
      </c>
      <c r="F350" s="65">
        <v>170000</v>
      </c>
      <c r="G350" s="305" t="s">
        <v>792</v>
      </c>
    </row>
    <row r="351" spans="1:7" s="84" customFormat="1" ht="15" customHeight="1" thickBot="1" x14ac:dyDescent="0.35">
      <c r="A351" s="98" t="s">
        <v>785</v>
      </c>
      <c r="B351" s="99" t="s">
        <v>793</v>
      </c>
      <c r="C351" s="276"/>
      <c r="D351" s="138">
        <f t="shared" ref="D351:E351" si="36">SUM(D346:D350)</f>
        <v>2064000</v>
      </c>
      <c r="E351" s="112">
        <f t="shared" si="36"/>
        <v>2031942</v>
      </c>
      <c r="F351" s="113">
        <f>SUM(F346:F350)</f>
        <v>2770000</v>
      </c>
      <c r="G351" s="338" t="s">
        <v>794</v>
      </c>
    </row>
    <row r="352" spans="1:7" s="84" customFormat="1" ht="15" customHeight="1" x14ac:dyDescent="0.3">
      <c r="A352" s="88" t="s">
        <v>795</v>
      </c>
      <c r="B352" s="89" t="s">
        <v>745</v>
      </c>
      <c r="C352" s="277" t="s">
        <v>746</v>
      </c>
      <c r="D352" s="135">
        <v>2398</v>
      </c>
      <c r="E352" s="73">
        <v>2398</v>
      </c>
      <c r="F352" s="110">
        <v>0</v>
      </c>
      <c r="G352" s="339" t="s">
        <v>796</v>
      </c>
    </row>
    <row r="353" spans="1:7" s="84" customFormat="1" ht="15" customHeight="1" x14ac:dyDescent="0.3">
      <c r="A353" s="91" t="s">
        <v>795</v>
      </c>
      <c r="B353" s="92" t="s">
        <v>338</v>
      </c>
      <c r="C353" s="279" t="s">
        <v>339</v>
      </c>
      <c r="D353" s="136">
        <v>78298</v>
      </c>
      <c r="E353" s="70">
        <v>78298</v>
      </c>
      <c r="F353" s="68">
        <v>0</v>
      </c>
      <c r="G353" s="339" t="s">
        <v>796</v>
      </c>
    </row>
    <row r="354" spans="1:7" s="84" customFormat="1" ht="15" customHeight="1" x14ac:dyDescent="0.3">
      <c r="A354" s="91" t="s">
        <v>795</v>
      </c>
      <c r="B354" s="92" t="s">
        <v>750</v>
      </c>
      <c r="C354" s="279" t="s">
        <v>751</v>
      </c>
      <c r="D354" s="136">
        <v>812.62</v>
      </c>
      <c r="E354" s="70">
        <v>812.62</v>
      </c>
      <c r="F354" s="68">
        <v>0</v>
      </c>
      <c r="G354" s="339" t="s">
        <v>796</v>
      </c>
    </row>
    <row r="355" spans="1:7" s="84" customFormat="1" ht="15" customHeight="1" x14ac:dyDescent="0.3">
      <c r="A355" s="91" t="s">
        <v>795</v>
      </c>
      <c r="B355" s="92" t="s">
        <v>373</v>
      </c>
      <c r="C355" s="279" t="s">
        <v>374</v>
      </c>
      <c r="D355" s="136">
        <v>1000</v>
      </c>
      <c r="E355" s="70">
        <v>1000</v>
      </c>
      <c r="F355" s="68">
        <v>0</v>
      </c>
      <c r="G355" s="339" t="s">
        <v>796</v>
      </c>
    </row>
    <row r="356" spans="1:7" s="84" customFormat="1" ht="15" customHeight="1" x14ac:dyDescent="0.3">
      <c r="A356" s="91" t="s">
        <v>795</v>
      </c>
      <c r="B356" s="92" t="s">
        <v>317</v>
      </c>
      <c r="C356" s="279" t="s">
        <v>318</v>
      </c>
      <c r="D356" s="136">
        <v>14386.37</v>
      </c>
      <c r="E356" s="70">
        <v>14386.37</v>
      </c>
      <c r="F356" s="68">
        <v>0</v>
      </c>
      <c r="G356" s="339" t="s">
        <v>796</v>
      </c>
    </row>
    <row r="357" spans="1:7" s="84" customFormat="1" ht="15" customHeight="1" x14ac:dyDescent="0.3">
      <c r="A357" s="91" t="s">
        <v>795</v>
      </c>
      <c r="B357" s="92" t="s">
        <v>489</v>
      </c>
      <c r="C357" s="279" t="s">
        <v>490</v>
      </c>
      <c r="D357" s="136">
        <v>3239.8</v>
      </c>
      <c r="E357" s="70">
        <v>3239.8</v>
      </c>
      <c r="F357" s="68">
        <v>0</v>
      </c>
      <c r="G357" s="339" t="s">
        <v>796</v>
      </c>
    </row>
    <row r="358" spans="1:7" s="84" customFormat="1" ht="15" customHeight="1" x14ac:dyDescent="0.3">
      <c r="A358" s="91" t="s">
        <v>795</v>
      </c>
      <c r="B358" s="92" t="s">
        <v>343</v>
      </c>
      <c r="C358" s="279" t="s">
        <v>344</v>
      </c>
      <c r="D358" s="136">
        <v>1869.45</v>
      </c>
      <c r="E358" s="70">
        <v>1869.45</v>
      </c>
      <c r="F358" s="68">
        <v>0</v>
      </c>
      <c r="G358" s="339" t="s">
        <v>796</v>
      </c>
    </row>
    <row r="359" spans="1:7" s="84" customFormat="1" ht="15" customHeight="1" x14ac:dyDescent="0.3">
      <c r="A359" s="91" t="s">
        <v>795</v>
      </c>
      <c r="B359" s="92" t="s">
        <v>361</v>
      </c>
      <c r="C359" s="279" t="s">
        <v>362</v>
      </c>
      <c r="D359" s="136">
        <v>2000</v>
      </c>
      <c r="E359" s="70">
        <v>2000</v>
      </c>
      <c r="F359" s="68">
        <v>0</v>
      </c>
      <c r="G359" s="339" t="s">
        <v>796</v>
      </c>
    </row>
    <row r="360" spans="1:7" s="84" customFormat="1" ht="15" customHeight="1" x14ac:dyDescent="0.3">
      <c r="A360" s="91" t="s">
        <v>795</v>
      </c>
      <c r="B360" s="92" t="s">
        <v>347</v>
      </c>
      <c r="C360" s="279" t="s">
        <v>348</v>
      </c>
      <c r="D360" s="136">
        <v>1121</v>
      </c>
      <c r="E360" s="70">
        <v>1121</v>
      </c>
      <c r="F360" s="68">
        <v>0</v>
      </c>
      <c r="G360" s="339" t="s">
        <v>796</v>
      </c>
    </row>
    <row r="361" spans="1:7" s="84" customFormat="1" ht="15" customHeight="1" x14ac:dyDescent="0.3">
      <c r="A361" s="91" t="s">
        <v>795</v>
      </c>
      <c r="B361" s="92" t="s">
        <v>350</v>
      </c>
      <c r="C361" s="279" t="s">
        <v>351</v>
      </c>
      <c r="D361" s="136">
        <v>10029</v>
      </c>
      <c r="E361" s="70">
        <v>10029</v>
      </c>
      <c r="F361" s="68">
        <v>0</v>
      </c>
      <c r="G361" s="339" t="s">
        <v>796</v>
      </c>
    </row>
    <row r="362" spans="1:7" s="84" customFormat="1" ht="15" customHeight="1" thickBot="1" x14ac:dyDescent="0.35">
      <c r="A362" s="95" t="s">
        <v>795</v>
      </c>
      <c r="B362" s="96" t="s">
        <v>332</v>
      </c>
      <c r="C362" s="275" t="s">
        <v>333</v>
      </c>
      <c r="D362" s="137">
        <v>47345.760000000002</v>
      </c>
      <c r="E362" s="72">
        <v>0</v>
      </c>
      <c r="F362" s="111">
        <v>0</v>
      </c>
      <c r="G362" s="339" t="s">
        <v>796</v>
      </c>
    </row>
    <row r="363" spans="1:7" s="84" customFormat="1" ht="15" customHeight="1" thickBot="1" x14ac:dyDescent="0.35">
      <c r="A363" s="98" t="s">
        <v>795</v>
      </c>
      <c r="B363" s="99" t="s">
        <v>797</v>
      </c>
      <c r="C363" s="276"/>
      <c r="D363" s="138">
        <f t="shared" ref="D363:E363" si="37">SUM(D352:D362)</f>
        <v>162500</v>
      </c>
      <c r="E363" s="112">
        <f t="shared" si="37"/>
        <v>115154.23999999999</v>
      </c>
      <c r="F363" s="113">
        <f>SUM(F352:F362)</f>
        <v>0</v>
      </c>
      <c r="G363" s="340" t="s">
        <v>798</v>
      </c>
    </row>
    <row r="364" spans="1:7" s="84" customFormat="1" ht="30" customHeight="1" x14ac:dyDescent="0.3">
      <c r="A364" s="88" t="s">
        <v>163</v>
      </c>
      <c r="B364" s="89" t="s">
        <v>386</v>
      </c>
      <c r="C364" s="277" t="s">
        <v>387</v>
      </c>
      <c r="D364" s="135">
        <v>5300000</v>
      </c>
      <c r="E364" s="73">
        <v>5191987</v>
      </c>
      <c r="F364" s="66">
        <v>5700000</v>
      </c>
      <c r="G364" s="301" t="s">
        <v>799</v>
      </c>
    </row>
    <row r="365" spans="1:7" s="84" customFormat="1" ht="30" customHeight="1" x14ac:dyDescent="0.3">
      <c r="A365" s="91" t="s">
        <v>163</v>
      </c>
      <c r="B365" s="92" t="s">
        <v>338</v>
      </c>
      <c r="C365" s="279" t="s">
        <v>339</v>
      </c>
      <c r="D365" s="136">
        <v>4000</v>
      </c>
      <c r="E365" s="70">
        <v>0</v>
      </c>
      <c r="F365" s="64">
        <v>4000</v>
      </c>
      <c r="G365" s="290" t="s">
        <v>800</v>
      </c>
    </row>
    <row r="366" spans="1:7" s="84" customFormat="1" ht="30" customHeight="1" x14ac:dyDescent="0.3">
      <c r="A366" s="91" t="s">
        <v>163</v>
      </c>
      <c r="B366" s="92" t="s">
        <v>389</v>
      </c>
      <c r="C366" s="279" t="s">
        <v>390</v>
      </c>
      <c r="D366" s="136">
        <v>1315000</v>
      </c>
      <c r="E366" s="70">
        <v>1284376</v>
      </c>
      <c r="F366" s="64">
        <v>1415000</v>
      </c>
      <c r="G366" s="290" t="s">
        <v>801</v>
      </c>
    </row>
    <row r="367" spans="1:7" s="84" customFormat="1" ht="30" customHeight="1" x14ac:dyDescent="0.3">
      <c r="A367" s="91" t="s">
        <v>163</v>
      </c>
      <c r="B367" s="92" t="s">
        <v>392</v>
      </c>
      <c r="C367" s="279" t="s">
        <v>393</v>
      </c>
      <c r="D367" s="136">
        <v>477000</v>
      </c>
      <c r="E367" s="70">
        <v>466108</v>
      </c>
      <c r="F367" s="64">
        <v>513000</v>
      </c>
      <c r="G367" s="290" t="s">
        <v>802</v>
      </c>
    </row>
    <row r="368" spans="1:7" s="84" customFormat="1" ht="30" customHeight="1" x14ac:dyDescent="0.3">
      <c r="A368" s="91" t="s">
        <v>163</v>
      </c>
      <c r="B368" s="92" t="s">
        <v>803</v>
      </c>
      <c r="C368" s="279" t="s">
        <v>804</v>
      </c>
      <c r="D368" s="136">
        <v>50338</v>
      </c>
      <c r="E368" s="70">
        <v>50338</v>
      </c>
      <c r="F368" s="68">
        <v>60000</v>
      </c>
      <c r="G368" s="290" t="s">
        <v>805</v>
      </c>
    </row>
    <row r="369" spans="1:7" s="84" customFormat="1" ht="30" customHeight="1" x14ac:dyDescent="0.3">
      <c r="A369" s="91" t="s">
        <v>163</v>
      </c>
      <c r="B369" s="92" t="s">
        <v>806</v>
      </c>
      <c r="C369" s="279" t="s">
        <v>807</v>
      </c>
      <c r="D369" s="136">
        <v>0</v>
      </c>
      <c r="E369" s="70">
        <v>0</v>
      </c>
      <c r="F369" s="68">
        <v>2000</v>
      </c>
      <c r="G369" s="290" t="s">
        <v>808</v>
      </c>
    </row>
    <row r="370" spans="1:7" s="84" customFormat="1" ht="30" customHeight="1" x14ac:dyDescent="0.3">
      <c r="A370" s="91" t="s">
        <v>163</v>
      </c>
      <c r="B370" s="92" t="s">
        <v>476</v>
      </c>
      <c r="C370" s="279" t="s">
        <v>477</v>
      </c>
      <c r="D370" s="136">
        <v>0</v>
      </c>
      <c r="E370" s="70">
        <v>0</v>
      </c>
      <c r="F370" s="68">
        <v>1000</v>
      </c>
      <c r="G370" s="290" t="s">
        <v>809</v>
      </c>
    </row>
    <row r="371" spans="1:7" s="84" customFormat="1" ht="30" customHeight="1" x14ac:dyDescent="0.3">
      <c r="A371" s="91" t="s">
        <v>163</v>
      </c>
      <c r="B371" s="92" t="s">
        <v>479</v>
      </c>
      <c r="C371" s="279" t="s">
        <v>480</v>
      </c>
      <c r="D371" s="136">
        <v>2300</v>
      </c>
      <c r="E371" s="70">
        <v>2216</v>
      </c>
      <c r="F371" s="68">
        <v>5000</v>
      </c>
      <c r="G371" s="290" t="s">
        <v>810</v>
      </c>
    </row>
    <row r="372" spans="1:7" s="84" customFormat="1" ht="30" customHeight="1" x14ac:dyDescent="0.3">
      <c r="A372" s="91" t="s">
        <v>163</v>
      </c>
      <c r="B372" s="92" t="s">
        <v>373</v>
      </c>
      <c r="C372" s="279" t="s">
        <v>374</v>
      </c>
      <c r="D372" s="136">
        <v>63600</v>
      </c>
      <c r="E372" s="70">
        <v>63544.66</v>
      </c>
      <c r="F372" s="68">
        <v>100000</v>
      </c>
      <c r="G372" s="290" t="s">
        <v>811</v>
      </c>
    </row>
    <row r="373" spans="1:7" s="84" customFormat="1" ht="45" customHeight="1" x14ac:dyDescent="0.3">
      <c r="A373" s="91" t="s">
        <v>163</v>
      </c>
      <c r="B373" s="92" t="s">
        <v>317</v>
      </c>
      <c r="C373" s="279" t="s">
        <v>318</v>
      </c>
      <c r="D373" s="136">
        <v>313000</v>
      </c>
      <c r="E373" s="70">
        <v>312442.77</v>
      </c>
      <c r="F373" s="68">
        <v>340000</v>
      </c>
      <c r="G373" s="290" t="s">
        <v>812</v>
      </c>
    </row>
    <row r="374" spans="1:7" s="84" customFormat="1" ht="30" customHeight="1" x14ac:dyDescent="0.3">
      <c r="A374" s="91" t="s">
        <v>163</v>
      </c>
      <c r="B374" s="92" t="s">
        <v>431</v>
      </c>
      <c r="C374" s="279" t="s">
        <v>432</v>
      </c>
      <c r="D374" s="136">
        <v>14200</v>
      </c>
      <c r="E374" s="70">
        <v>14150.88</v>
      </c>
      <c r="F374" s="68">
        <v>15000</v>
      </c>
      <c r="G374" s="290" t="s">
        <v>813</v>
      </c>
    </row>
    <row r="375" spans="1:7" s="84" customFormat="1" ht="30" customHeight="1" x14ac:dyDescent="0.3">
      <c r="A375" s="91" t="s">
        <v>163</v>
      </c>
      <c r="B375" s="92" t="s">
        <v>485</v>
      </c>
      <c r="C375" s="279" t="s">
        <v>486</v>
      </c>
      <c r="D375" s="136">
        <v>165000</v>
      </c>
      <c r="E375" s="70">
        <v>164895.93</v>
      </c>
      <c r="F375" s="68">
        <v>200000</v>
      </c>
      <c r="G375" s="290" t="s">
        <v>814</v>
      </c>
    </row>
    <row r="376" spans="1:7" s="84" customFormat="1" ht="30" customHeight="1" x14ac:dyDescent="0.3">
      <c r="A376" s="91" t="s">
        <v>163</v>
      </c>
      <c r="B376" s="92" t="s">
        <v>397</v>
      </c>
      <c r="C376" s="279" t="s">
        <v>398</v>
      </c>
      <c r="D376" s="136">
        <v>131000</v>
      </c>
      <c r="E376" s="70">
        <v>130515</v>
      </c>
      <c r="F376" s="68">
        <v>150000</v>
      </c>
      <c r="G376" s="290" t="s">
        <v>815</v>
      </c>
    </row>
    <row r="377" spans="1:7" s="84" customFormat="1" ht="30" customHeight="1" x14ac:dyDescent="0.3">
      <c r="A377" s="91" t="s">
        <v>163</v>
      </c>
      <c r="B377" s="92" t="s">
        <v>320</v>
      </c>
      <c r="C377" s="279" t="s">
        <v>321</v>
      </c>
      <c r="D377" s="136">
        <v>54000</v>
      </c>
      <c r="E377" s="70">
        <v>53673</v>
      </c>
      <c r="F377" s="68">
        <v>60000</v>
      </c>
      <c r="G377" s="290" t="s">
        <v>816</v>
      </c>
    </row>
    <row r="378" spans="1:7" s="84" customFormat="1" ht="30" customHeight="1" x14ac:dyDescent="0.3">
      <c r="A378" s="91" t="s">
        <v>163</v>
      </c>
      <c r="B378" s="92" t="s">
        <v>489</v>
      </c>
      <c r="C378" s="279" t="s">
        <v>490</v>
      </c>
      <c r="D378" s="136">
        <v>20500</v>
      </c>
      <c r="E378" s="70">
        <v>20433</v>
      </c>
      <c r="F378" s="68">
        <v>20000</v>
      </c>
      <c r="G378" s="290" t="s">
        <v>817</v>
      </c>
    </row>
    <row r="379" spans="1:7" s="84" customFormat="1" ht="30" customHeight="1" x14ac:dyDescent="0.3">
      <c r="A379" s="91" t="s">
        <v>163</v>
      </c>
      <c r="B379" s="92" t="s">
        <v>343</v>
      </c>
      <c r="C379" s="279" t="s">
        <v>344</v>
      </c>
      <c r="D379" s="136">
        <v>39100</v>
      </c>
      <c r="E379" s="70">
        <v>39010.29</v>
      </c>
      <c r="F379" s="68">
        <v>40000</v>
      </c>
      <c r="G379" s="290" t="s">
        <v>818</v>
      </c>
    </row>
    <row r="380" spans="1:7" s="84" customFormat="1" ht="30" customHeight="1" x14ac:dyDescent="0.3">
      <c r="A380" s="91" t="s">
        <v>163</v>
      </c>
      <c r="B380" s="92" t="s">
        <v>402</v>
      </c>
      <c r="C380" s="279" t="s">
        <v>403</v>
      </c>
      <c r="D380" s="136">
        <v>286000</v>
      </c>
      <c r="E380" s="70">
        <v>285353</v>
      </c>
      <c r="F380" s="68">
        <v>300000</v>
      </c>
      <c r="G380" s="290" t="s">
        <v>819</v>
      </c>
    </row>
    <row r="381" spans="1:7" s="84" customFormat="1" ht="30" customHeight="1" x14ac:dyDescent="0.3">
      <c r="A381" s="91" t="s">
        <v>163</v>
      </c>
      <c r="B381" s="92" t="s">
        <v>405</v>
      </c>
      <c r="C381" s="279" t="s">
        <v>406</v>
      </c>
      <c r="D381" s="136">
        <v>21000</v>
      </c>
      <c r="E381" s="70">
        <v>20809</v>
      </c>
      <c r="F381" s="68">
        <v>25000</v>
      </c>
      <c r="G381" s="290" t="s">
        <v>820</v>
      </c>
    </row>
    <row r="382" spans="1:7" s="84" customFormat="1" ht="75" customHeight="1" x14ac:dyDescent="0.3">
      <c r="A382" s="91" t="s">
        <v>163</v>
      </c>
      <c r="B382" s="92" t="s">
        <v>408</v>
      </c>
      <c r="C382" s="279" t="s">
        <v>409</v>
      </c>
      <c r="D382" s="136">
        <v>778300</v>
      </c>
      <c r="E382" s="70">
        <v>778295.31</v>
      </c>
      <c r="F382" s="68">
        <v>800000</v>
      </c>
      <c r="G382" s="290" t="s">
        <v>821</v>
      </c>
    </row>
    <row r="383" spans="1:7" s="84" customFormat="1" ht="30" customHeight="1" x14ac:dyDescent="0.3">
      <c r="A383" s="91" t="s">
        <v>163</v>
      </c>
      <c r="B383" s="92" t="s">
        <v>323</v>
      </c>
      <c r="C383" s="279" t="s">
        <v>324</v>
      </c>
      <c r="D383" s="136">
        <v>105000</v>
      </c>
      <c r="E383" s="70">
        <v>104509.31</v>
      </c>
      <c r="F383" s="68">
        <v>161000</v>
      </c>
      <c r="G383" s="290" t="s">
        <v>822</v>
      </c>
    </row>
    <row r="384" spans="1:7" s="84" customFormat="1" ht="30" customHeight="1" x14ac:dyDescent="0.3">
      <c r="A384" s="91" t="s">
        <v>163</v>
      </c>
      <c r="B384" s="92" t="s">
        <v>326</v>
      </c>
      <c r="C384" s="279" t="s">
        <v>327</v>
      </c>
      <c r="D384" s="136">
        <v>53000</v>
      </c>
      <c r="E384" s="70">
        <v>52953.96</v>
      </c>
      <c r="F384" s="68">
        <v>100000</v>
      </c>
      <c r="G384" s="290" t="s">
        <v>823</v>
      </c>
    </row>
    <row r="385" spans="1:7" s="84" customFormat="1" ht="30" customHeight="1" x14ac:dyDescent="0.3">
      <c r="A385" s="91" t="s">
        <v>163</v>
      </c>
      <c r="B385" s="92" t="s">
        <v>497</v>
      </c>
      <c r="C385" s="279" t="s">
        <v>498</v>
      </c>
      <c r="D385" s="136">
        <v>7000</v>
      </c>
      <c r="E385" s="70">
        <v>6647.74</v>
      </c>
      <c r="F385" s="68">
        <v>10000</v>
      </c>
      <c r="G385" s="290" t="s">
        <v>824</v>
      </c>
    </row>
    <row r="386" spans="1:7" s="84" customFormat="1" ht="30" customHeight="1" x14ac:dyDescent="0.3">
      <c r="A386" s="91" t="s">
        <v>163</v>
      </c>
      <c r="B386" s="92" t="s">
        <v>347</v>
      </c>
      <c r="C386" s="279" t="s">
        <v>348</v>
      </c>
      <c r="D386" s="136">
        <v>500</v>
      </c>
      <c r="E386" s="70">
        <v>476</v>
      </c>
      <c r="F386" s="68">
        <v>2000</v>
      </c>
      <c r="G386" s="290" t="s">
        <v>825</v>
      </c>
    </row>
    <row r="387" spans="1:7" s="84" customFormat="1" ht="30" customHeight="1" x14ac:dyDescent="0.3">
      <c r="A387" s="91" t="s">
        <v>163</v>
      </c>
      <c r="B387" s="92" t="s">
        <v>350</v>
      </c>
      <c r="C387" s="279" t="s">
        <v>351</v>
      </c>
      <c r="D387" s="136">
        <v>15350</v>
      </c>
      <c r="E387" s="70">
        <v>15321</v>
      </c>
      <c r="F387" s="68">
        <v>20000</v>
      </c>
      <c r="G387" s="290" t="s">
        <v>826</v>
      </c>
    </row>
    <row r="388" spans="1:7" s="84" customFormat="1" ht="30" customHeight="1" x14ac:dyDescent="0.3">
      <c r="A388" s="91" t="s">
        <v>163</v>
      </c>
      <c r="B388" s="92" t="s">
        <v>353</v>
      </c>
      <c r="C388" s="279" t="s">
        <v>354</v>
      </c>
      <c r="D388" s="136">
        <v>63700</v>
      </c>
      <c r="E388" s="70">
        <v>63623.74</v>
      </c>
      <c r="F388" s="68">
        <v>70000</v>
      </c>
      <c r="G388" s="290" t="s">
        <v>827</v>
      </c>
    </row>
    <row r="389" spans="1:7" s="84" customFormat="1" ht="30" customHeight="1" x14ac:dyDescent="0.3">
      <c r="A389" s="91">
        <v>6171</v>
      </c>
      <c r="B389" s="92">
        <v>5195</v>
      </c>
      <c r="C389" s="279" t="s">
        <v>828</v>
      </c>
      <c r="D389" s="136">
        <v>0</v>
      </c>
      <c r="E389" s="70">
        <v>0</v>
      </c>
      <c r="F389" s="68">
        <v>38537</v>
      </c>
      <c r="G389" s="290" t="s">
        <v>829</v>
      </c>
    </row>
    <row r="390" spans="1:7" s="342" customFormat="1" ht="45" customHeight="1" x14ac:dyDescent="0.3">
      <c r="A390" s="328" t="s">
        <v>163</v>
      </c>
      <c r="B390" s="329" t="s">
        <v>830</v>
      </c>
      <c r="C390" s="330" t="s">
        <v>831</v>
      </c>
      <c r="D390" s="331">
        <v>19881</v>
      </c>
      <c r="E390" s="332">
        <v>19881</v>
      </c>
      <c r="F390" s="333">
        <v>20000</v>
      </c>
      <c r="G390" s="341" t="s">
        <v>886</v>
      </c>
    </row>
    <row r="391" spans="1:7" s="342" customFormat="1" ht="45" customHeight="1" x14ac:dyDescent="0.3">
      <c r="A391" s="328" t="s">
        <v>163</v>
      </c>
      <c r="B391" s="329" t="s">
        <v>356</v>
      </c>
      <c r="C391" s="330" t="s">
        <v>357</v>
      </c>
      <c r="D391" s="331">
        <v>10338</v>
      </c>
      <c r="E391" s="332">
        <v>10338</v>
      </c>
      <c r="F391" s="333">
        <v>12000</v>
      </c>
      <c r="G391" s="341" t="s">
        <v>887</v>
      </c>
    </row>
    <row r="392" spans="1:7" s="342" customFormat="1" ht="30" customHeight="1" x14ac:dyDescent="0.3">
      <c r="A392" s="328" t="s">
        <v>163</v>
      </c>
      <c r="B392" s="329" t="s">
        <v>832</v>
      </c>
      <c r="C392" s="330" t="s">
        <v>833</v>
      </c>
      <c r="D392" s="331">
        <v>60000</v>
      </c>
      <c r="E392" s="332">
        <v>39000</v>
      </c>
      <c r="F392" s="333">
        <v>60000</v>
      </c>
      <c r="G392" s="341" t="s">
        <v>834</v>
      </c>
    </row>
    <row r="393" spans="1:7" s="342" customFormat="1" ht="45" customHeight="1" x14ac:dyDescent="0.3">
      <c r="A393" s="328" t="s">
        <v>163</v>
      </c>
      <c r="B393" s="329" t="s">
        <v>835</v>
      </c>
      <c r="C393" s="330" t="s">
        <v>836</v>
      </c>
      <c r="D393" s="331">
        <v>47625</v>
      </c>
      <c r="E393" s="332">
        <v>47625</v>
      </c>
      <c r="F393" s="333">
        <v>50000</v>
      </c>
      <c r="G393" s="341" t="s">
        <v>888</v>
      </c>
    </row>
    <row r="394" spans="1:7" s="84" customFormat="1" ht="30" customHeight="1" x14ac:dyDescent="0.3">
      <c r="A394" s="91" t="s">
        <v>163</v>
      </c>
      <c r="B394" s="92" t="s">
        <v>676</v>
      </c>
      <c r="C394" s="279" t="s">
        <v>677</v>
      </c>
      <c r="D394" s="136">
        <v>2440</v>
      </c>
      <c r="E394" s="70">
        <v>2440</v>
      </c>
      <c r="F394" s="68">
        <v>3000</v>
      </c>
      <c r="G394" s="290" t="s">
        <v>837</v>
      </c>
    </row>
    <row r="395" spans="1:7" s="84" customFormat="1" ht="45" customHeight="1" x14ac:dyDescent="0.3">
      <c r="A395" s="91" t="s">
        <v>163</v>
      </c>
      <c r="B395" s="92" t="s">
        <v>503</v>
      </c>
      <c r="C395" s="279" t="s">
        <v>504</v>
      </c>
      <c r="D395" s="136">
        <v>310000</v>
      </c>
      <c r="E395" s="70">
        <v>244230</v>
      </c>
      <c r="F395" s="68">
        <v>320000</v>
      </c>
      <c r="G395" s="290" t="s">
        <v>838</v>
      </c>
    </row>
    <row r="396" spans="1:7" s="84" customFormat="1" ht="30" customHeight="1" thickBot="1" x14ac:dyDescent="0.35">
      <c r="A396" s="282" t="s">
        <v>163</v>
      </c>
      <c r="B396" s="283" t="s">
        <v>527</v>
      </c>
      <c r="C396" s="284" t="s">
        <v>528</v>
      </c>
      <c r="D396" s="285">
        <v>0</v>
      </c>
      <c r="E396" s="286">
        <v>0</v>
      </c>
      <c r="F396" s="343">
        <v>100000</v>
      </c>
      <c r="G396" s="320" t="s">
        <v>839</v>
      </c>
    </row>
    <row r="397" spans="1:7" s="84" customFormat="1" ht="15" customHeight="1" thickBot="1" x14ac:dyDescent="0.35">
      <c r="A397" s="98" t="s">
        <v>163</v>
      </c>
      <c r="B397" s="99" t="s">
        <v>23</v>
      </c>
      <c r="C397" s="276"/>
      <c r="D397" s="138">
        <f>SUM(D364:D396)</f>
        <v>9729172</v>
      </c>
      <c r="E397" s="112">
        <f>SUM(E364:E396)</f>
        <v>9485193.5900000017</v>
      </c>
      <c r="F397" s="113">
        <f>SUM(F364:F396)</f>
        <v>10716537</v>
      </c>
      <c r="G397" s="104" t="s">
        <v>257</v>
      </c>
    </row>
    <row r="398" spans="1:7" s="84" customFormat="1" ht="30" customHeight="1" x14ac:dyDescent="0.3">
      <c r="A398" s="88" t="s">
        <v>840</v>
      </c>
      <c r="B398" s="89" t="s">
        <v>317</v>
      </c>
      <c r="C398" s="277" t="s">
        <v>318</v>
      </c>
      <c r="D398" s="135">
        <v>3492</v>
      </c>
      <c r="E398" s="73">
        <v>3492</v>
      </c>
      <c r="F398" s="110">
        <v>4000</v>
      </c>
      <c r="G398" s="301" t="s">
        <v>841</v>
      </c>
    </row>
    <row r="399" spans="1:7" s="84" customFormat="1" ht="30" customHeight="1" x14ac:dyDescent="0.3">
      <c r="A399" s="91" t="s">
        <v>840</v>
      </c>
      <c r="B399" s="92" t="s">
        <v>489</v>
      </c>
      <c r="C399" s="279" t="s">
        <v>490</v>
      </c>
      <c r="D399" s="136">
        <v>0</v>
      </c>
      <c r="E399" s="70">
        <v>0</v>
      </c>
      <c r="F399" s="68">
        <v>1000</v>
      </c>
      <c r="G399" s="290" t="s">
        <v>842</v>
      </c>
    </row>
    <row r="400" spans="1:7" s="84" customFormat="1" ht="30" customHeight="1" x14ac:dyDescent="0.3">
      <c r="A400" s="91" t="s">
        <v>840</v>
      </c>
      <c r="B400" s="92" t="s">
        <v>323</v>
      </c>
      <c r="C400" s="279" t="s">
        <v>324</v>
      </c>
      <c r="D400" s="136">
        <v>0</v>
      </c>
      <c r="E400" s="70">
        <v>0</v>
      </c>
      <c r="F400" s="68">
        <v>1000</v>
      </c>
      <c r="G400" s="290" t="s">
        <v>843</v>
      </c>
    </row>
    <row r="401" spans="1:7" s="84" customFormat="1" ht="30" customHeight="1" x14ac:dyDescent="0.3">
      <c r="A401" s="91" t="s">
        <v>840</v>
      </c>
      <c r="B401" s="92" t="s">
        <v>350</v>
      </c>
      <c r="C401" s="279" t="s">
        <v>351</v>
      </c>
      <c r="D401" s="136">
        <v>1250</v>
      </c>
      <c r="E401" s="70">
        <v>1250</v>
      </c>
      <c r="F401" s="68">
        <v>4000</v>
      </c>
      <c r="G401" s="290" t="s">
        <v>844</v>
      </c>
    </row>
    <row r="402" spans="1:7" s="84" customFormat="1" ht="30" customHeight="1" thickBot="1" x14ac:dyDescent="0.35">
      <c r="A402" s="95" t="s">
        <v>840</v>
      </c>
      <c r="B402" s="96" t="s">
        <v>353</v>
      </c>
      <c r="C402" s="275" t="s">
        <v>354</v>
      </c>
      <c r="D402" s="137">
        <v>22385</v>
      </c>
      <c r="E402" s="72">
        <v>22385</v>
      </c>
      <c r="F402" s="111">
        <v>20000</v>
      </c>
      <c r="G402" s="305" t="s">
        <v>845</v>
      </c>
    </row>
    <row r="403" spans="1:7" s="84" customFormat="1" ht="15" customHeight="1" thickBot="1" x14ac:dyDescent="0.35">
      <c r="A403" s="98" t="s">
        <v>840</v>
      </c>
      <c r="B403" s="99" t="s">
        <v>846</v>
      </c>
      <c r="C403" s="276"/>
      <c r="D403" s="138">
        <f t="shared" ref="D403:E403" si="38">SUM(D398:D402)</f>
        <v>27127</v>
      </c>
      <c r="E403" s="112">
        <f t="shared" si="38"/>
        <v>27127</v>
      </c>
      <c r="F403" s="113">
        <f>SUM(F398:F402)</f>
        <v>30000</v>
      </c>
      <c r="G403" s="100" t="s">
        <v>847</v>
      </c>
    </row>
    <row r="404" spans="1:7" s="84" customFormat="1" ht="40.799999999999997" customHeight="1" x14ac:dyDescent="0.3">
      <c r="A404" s="88" t="s">
        <v>104</v>
      </c>
      <c r="B404" s="89" t="s">
        <v>848</v>
      </c>
      <c r="C404" s="277" t="s">
        <v>849</v>
      </c>
      <c r="D404" s="135">
        <v>780544.09</v>
      </c>
      <c r="E404" s="73">
        <v>780544.09</v>
      </c>
      <c r="F404" s="110">
        <v>800000</v>
      </c>
      <c r="G404" s="319" t="s">
        <v>885</v>
      </c>
    </row>
    <row r="405" spans="1:7" s="84" customFormat="1" ht="40.799999999999997" customHeight="1" thickBot="1" x14ac:dyDescent="0.35">
      <c r="A405" s="95" t="s">
        <v>104</v>
      </c>
      <c r="B405" s="96" t="s">
        <v>761</v>
      </c>
      <c r="C405" s="275" t="s">
        <v>762</v>
      </c>
      <c r="D405" s="137">
        <v>62700</v>
      </c>
      <c r="E405" s="72">
        <v>62697.4</v>
      </c>
      <c r="F405" s="111">
        <v>100000</v>
      </c>
      <c r="G405" s="291" t="s">
        <v>884</v>
      </c>
    </row>
    <row r="406" spans="1:7" s="84" customFormat="1" ht="15" customHeight="1" thickBot="1" x14ac:dyDescent="0.35">
      <c r="A406" s="98" t="s">
        <v>104</v>
      </c>
      <c r="B406" s="99" t="s">
        <v>24</v>
      </c>
      <c r="C406" s="276"/>
      <c r="D406" s="138">
        <f t="shared" ref="D406:E406" si="39">SUM(D404:D405)</f>
        <v>843244.09</v>
      </c>
      <c r="E406" s="112">
        <f t="shared" si="39"/>
        <v>843241.49</v>
      </c>
      <c r="F406" s="113">
        <f>SUM(F404:F405)</f>
        <v>900000</v>
      </c>
      <c r="G406" s="100" t="s">
        <v>262</v>
      </c>
    </row>
    <row r="407" spans="1:7" s="84" customFormat="1" ht="30" customHeight="1" thickBot="1" x14ac:dyDescent="0.35">
      <c r="A407" s="101" t="s">
        <v>850</v>
      </c>
      <c r="B407" s="102" t="s">
        <v>761</v>
      </c>
      <c r="C407" s="299" t="s">
        <v>762</v>
      </c>
      <c r="D407" s="139">
        <v>284000</v>
      </c>
      <c r="E407" s="71">
        <v>283867</v>
      </c>
      <c r="F407" s="67">
        <v>300000</v>
      </c>
      <c r="G407" s="324" t="s">
        <v>851</v>
      </c>
    </row>
    <row r="408" spans="1:7" s="84" customFormat="1" ht="15" customHeight="1" thickBot="1" x14ac:dyDescent="0.35">
      <c r="A408" s="98" t="s">
        <v>850</v>
      </c>
      <c r="B408" s="99" t="s">
        <v>852</v>
      </c>
      <c r="C408" s="276"/>
      <c r="D408" s="138">
        <f t="shared" ref="D408:E408" si="40">SUM(D407)</f>
        <v>284000</v>
      </c>
      <c r="E408" s="112">
        <f t="shared" si="40"/>
        <v>283867</v>
      </c>
      <c r="F408" s="113">
        <f>SUM(F407)</f>
        <v>300000</v>
      </c>
      <c r="G408" s="100" t="s">
        <v>853</v>
      </c>
    </row>
    <row r="409" spans="1:7" s="84" customFormat="1" ht="30" customHeight="1" x14ac:dyDescent="0.3">
      <c r="A409" s="88" t="s">
        <v>165</v>
      </c>
      <c r="B409" s="89" t="s">
        <v>854</v>
      </c>
      <c r="C409" s="277" t="s">
        <v>855</v>
      </c>
      <c r="D409" s="135">
        <v>200000</v>
      </c>
      <c r="E409" s="73">
        <v>200000</v>
      </c>
      <c r="F409" s="110">
        <v>200000</v>
      </c>
      <c r="G409" s="301" t="s">
        <v>856</v>
      </c>
    </row>
    <row r="410" spans="1:7" ht="30" customHeight="1" thickBot="1" x14ac:dyDescent="0.35">
      <c r="A410" s="95" t="s">
        <v>165</v>
      </c>
      <c r="B410" s="96" t="s">
        <v>857</v>
      </c>
      <c r="C410" s="275" t="s">
        <v>858</v>
      </c>
      <c r="D410" s="137">
        <v>12600000</v>
      </c>
      <c r="E410" s="72">
        <v>12600000</v>
      </c>
      <c r="F410" s="111">
        <v>7000000</v>
      </c>
      <c r="G410" s="305" t="s">
        <v>859</v>
      </c>
    </row>
    <row r="411" spans="1:7" ht="15" customHeight="1" thickBot="1" x14ac:dyDescent="0.35">
      <c r="A411" s="98" t="s">
        <v>165</v>
      </c>
      <c r="B411" s="99" t="s">
        <v>26</v>
      </c>
      <c r="C411" s="276"/>
      <c r="D411" s="138">
        <f t="shared" ref="D411:E411" si="41">SUM(D409:D410)</f>
        <v>12800000</v>
      </c>
      <c r="E411" s="112">
        <f t="shared" si="41"/>
        <v>12800000</v>
      </c>
      <c r="F411" s="113">
        <f>SUM(F409:F410)</f>
        <v>7200000</v>
      </c>
      <c r="G411" s="100" t="s">
        <v>860</v>
      </c>
    </row>
    <row r="412" spans="1:7" ht="45" customHeight="1" x14ac:dyDescent="0.3">
      <c r="A412" s="88" t="s">
        <v>861</v>
      </c>
      <c r="B412" s="89" t="s">
        <v>676</v>
      </c>
      <c r="C412" s="277" t="s">
        <v>677</v>
      </c>
      <c r="D412" s="135">
        <v>1197894.52</v>
      </c>
      <c r="E412" s="73">
        <v>1180292</v>
      </c>
      <c r="F412" s="110">
        <v>1200000</v>
      </c>
      <c r="G412" s="301" t="s">
        <v>862</v>
      </c>
    </row>
    <row r="413" spans="1:7" ht="30" customHeight="1" thickBot="1" x14ac:dyDescent="0.35">
      <c r="A413" s="95" t="s">
        <v>861</v>
      </c>
      <c r="B413" s="96" t="s">
        <v>413</v>
      </c>
      <c r="C413" s="275" t="s">
        <v>414</v>
      </c>
      <c r="D413" s="137">
        <v>2770230</v>
      </c>
      <c r="E413" s="72">
        <v>2770230</v>
      </c>
      <c r="F413" s="111">
        <v>0</v>
      </c>
      <c r="G413" s="344" t="s">
        <v>863</v>
      </c>
    </row>
    <row r="414" spans="1:7" ht="15" customHeight="1" thickBot="1" x14ac:dyDescent="0.35">
      <c r="A414" s="98" t="s">
        <v>861</v>
      </c>
      <c r="B414" s="99" t="s">
        <v>864</v>
      </c>
      <c r="C414" s="276"/>
      <c r="D414" s="138">
        <f t="shared" ref="D414:E414" si="42">SUM(D412:D413)</f>
        <v>3968124.52</v>
      </c>
      <c r="E414" s="112">
        <f t="shared" si="42"/>
        <v>3950522</v>
      </c>
      <c r="F414" s="113">
        <f>SUM(F412:F413)</f>
        <v>1200000</v>
      </c>
      <c r="G414" s="100" t="s">
        <v>865</v>
      </c>
    </row>
    <row r="415" spans="1:7" ht="30" customHeight="1" thickBot="1" x14ac:dyDescent="0.35">
      <c r="A415" s="101" t="s">
        <v>866</v>
      </c>
      <c r="B415" s="102" t="s">
        <v>867</v>
      </c>
      <c r="C415" s="299" t="s">
        <v>868</v>
      </c>
      <c r="D415" s="139">
        <v>119845.16</v>
      </c>
      <c r="E415" s="71">
        <v>119845.16</v>
      </c>
      <c r="F415" s="116">
        <v>47345.760000000002</v>
      </c>
      <c r="G415" s="345" t="s">
        <v>869</v>
      </c>
    </row>
    <row r="416" spans="1:7" ht="15" customHeight="1" thickBot="1" x14ac:dyDescent="0.35">
      <c r="A416" s="98" t="s">
        <v>866</v>
      </c>
      <c r="B416" s="99" t="s">
        <v>870</v>
      </c>
      <c r="C416" s="276"/>
      <c r="D416" s="138">
        <f t="shared" ref="D416:E416" si="43">SUM(D415)</f>
        <v>119845.16</v>
      </c>
      <c r="E416" s="112">
        <f t="shared" si="43"/>
        <v>119845.16</v>
      </c>
      <c r="F416" s="113">
        <f>SUM(F415)</f>
        <v>47345.760000000002</v>
      </c>
      <c r="G416" s="100" t="s">
        <v>871</v>
      </c>
    </row>
    <row r="417" spans="1:7" ht="30" customHeight="1" x14ac:dyDescent="0.3">
      <c r="A417" s="88" t="s">
        <v>872</v>
      </c>
      <c r="B417" s="89" t="s">
        <v>332</v>
      </c>
      <c r="C417" s="277" t="s">
        <v>333</v>
      </c>
      <c r="D417" s="135">
        <v>1987.23</v>
      </c>
      <c r="E417" s="73">
        <v>0</v>
      </c>
      <c r="F417" s="110">
        <v>236117.24</v>
      </c>
      <c r="G417" s="301" t="s">
        <v>873</v>
      </c>
    </row>
    <row r="418" spans="1:7" ht="30" customHeight="1" thickBot="1" x14ac:dyDescent="0.35">
      <c r="A418" s="282" t="s">
        <v>872</v>
      </c>
      <c r="B418" s="283" t="s">
        <v>335</v>
      </c>
      <c r="C418" s="284" t="s">
        <v>336</v>
      </c>
      <c r="D418" s="285">
        <v>0</v>
      </c>
      <c r="E418" s="286">
        <v>0</v>
      </c>
      <c r="F418" s="287">
        <v>600000</v>
      </c>
      <c r="G418" s="307" t="s">
        <v>874</v>
      </c>
    </row>
    <row r="419" spans="1:7" ht="15" customHeight="1" thickBot="1" x14ac:dyDescent="0.35">
      <c r="A419" s="98" t="s">
        <v>872</v>
      </c>
      <c r="B419" s="99" t="s">
        <v>875</v>
      </c>
      <c r="C419" s="276"/>
      <c r="D419" s="138">
        <f t="shared" ref="D419:E419" si="44">SUM(D417:D418)</f>
        <v>1987.23</v>
      </c>
      <c r="E419" s="112">
        <f t="shared" si="44"/>
        <v>0</v>
      </c>
      <c r="F419" s="113">
        <f>SUM(F417:F418)</f>
        <v>836117.24</v>
      </c>
      <c r="G419" s="338" t="s">
        <v>876</v>
      </c>
    </row>
    <row r="420" spans="1:7" ht="24" customHeight="1" thickBot="1" x14ac:dyDescent="0.35">
      <c r="A420" s="126" t="s">
        <v>29</v>
      </c>
      <c r="B420" s="127"/>
      <c r="C420" s="346"/>
      <c r="D420" s="141">
        <f>SUM(D419,D416,D414,D411,D408,D406,D403,D397,D363,D351,D345,D342,D337,D314,D310,D300,D288,D286,D284,D280,D278,D268,D266,D264,D237,D234,D226,D218,D203,D184,D171,D163,D150,D144,D142,D138,D134,D116,D93,D90,D83,D79,D76,D56,D38,D36,D32,D24,D14,D5)</f>
        <v>95450000</v>
      </c>
      <c r="E420" s="129">
        <f>SUM(E419,E416,E414,E411,E408,E406,E403,E397,E363,E351,E345,E342,E337,E314,E310,E300,E288,E286,E284,E280,E278,E268,E266,E264,E237,E234,E226,E218,E203,E184,E171,E163,E150,E144,E142,E138,E134,E116,E93,E90,E83,E79,E76,E56,E38,E36,E32,E24,E14,E5)</f>
        <v>94737503.069999993</v>
      </c>
      <c r="F420" s="347">
        <f>SUM(F5+F14+F24+F32+F36+F38+F56+F76+F79+F83+F90+F93+F116+F134+F138+F142+F144+F150+F163+F171+F184+F203+F218+F226+F234+F237+F264+F266+F268+F278+F280+F284+F286+F288+F300+F310+F314+F337+F342+F345+F351+F363+F397+F403+F406+F408+F411+F414+F416+F419)</f>
        <v>100000000</v>
      </c>
      <c r="G420" s="128"/>
    </row>
    <row r="421" spans="1:7" ht="15" customHeight="1" x14ac:dyDescent="0.3">
      <c r="A421" s="440" t="s">
        <v>109</v>
      </c>
      <c r="B421" s="440"/>
      <c r="C421" s="440"/>
      <c r="D421" s="254"/>
      <c r="E421" s="254"/>
      <c r="F421" s="255"/>
      <c r="G421" s="256"/>
    </row>
  </sheetData>
  <mergeCells count="1">
    <mergeCell ref="A421:C421"/>
  </mergeCells>
  <pageMargins left="0" right="0" top="0.78740157480314965" bottom="0.78740157480314965" header="0.31496062992125984" footer="0.31496062992125984"/>
  <pageSetup paperSize="9" fitToHeight="0" orientation="landscape" r:id="rId1"/>
  <headerFooter>
    <oddHeader>&amp;L&amp;"-,Tučné"MĚSTO Štíty&amp;"-,Obyčejné"
&amp;9IČO: 00303453
DIČ: CZ00303453&amp;C&amp;"-,Tučné"&amp;12SCHVÁLENÝ ROZPOČET 2026
VÝDAJE 2026 - rozpis rozpočtu  &amp;RRok 2026</oddHead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</vt:i4>
      </vt:variant>
    </vt:vector>
  </HeadingPairs>
  <TitlesOfParts>
    <vt:vector size="12" baseType="lpstr">
      <vt:lpstr>Přehled o stavu rozpočtu 2026</vt:lpstr>
      <vt:lpstr>PŘÍJMY 2026-NÁVRH </vt:lpstr>
      <vt:lpstr>PŘÍJMY 2026-SCHVÁLENO</vt:lpstr>
      <vt:lpstr>VÝDAJE, FINANCOVÁNÍ 2026-NÁVRH </vt:lpstr>
      <vt:lpstr>VÝDAJE, FINANC. 2026-SCHVÁLENO</vt:lpstr>
      <vt:lpstr>ROZPOČET 2026-změny od NÁVRHU</vt:lpstr>
      <vt:lpstr>VÝDAJE 2026 - rozpis rozpočtu</vt:lpstr>
      <vt:lpstr>'Přehled o stavu rozpočtu 2026'!Názvy_tisku</vt:lpstr>
      <vt:lpstr>'PŘÍJMY 2026-NÁVRH '!Názvy_tisku</vt:lpstr>
      <vt:lpstr>'PŘÍJMY 2026-SCHVÁLENO'!Názvy_tisku</vt:lpstr>
      <vt:lpstr>'ROZPOČET 2026-změny od NÁVRHU'!Názvy_tisku</vt:lpstr>
      <vt:lpstr>'VÝDAJE 2026 - rozpis rozpočtu'!Názvy_tisku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Minářová</dc:creator>
  <cp:lastModifiedBy>Pavlína Minářová</cp:lastModifiedBy>
  <cp:lastPrinted>2026-04-16T13:07:33Z</cp:lastPrinted>
  <dcterms:created xsi:type="dcterms:W3CDTF">2021-02-27T14:36:32Z</dcterms:created>
  <dcterms:modified xsi:type="dcterms:W3CDTF">2026-04-16T13:07:45Z</dcterms:modified>
</cp:coreProperties>
</file>